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D:\Program Files (x86)\EzGenerator4\data\AFER\web\transparenta\"/>
    </mc:Choice>
  </mc:AlternateContent>
  <xr:revisionPtr revIDLastSave="0" documentId="8_{8C04BEB3-3A47-471E-94A7-9C7633C6895D}" xr6:coauthVersionLast="40" xr6:coauthVersionMax="40" xr10:uidLastSave="{00000000-0000-0000-0000-000000000000}"/>
  <bookViews>
    <workbookView xWindow="0" yWindow="0" windowWidth="24000" windowHeight="9525" firstSheet="14" activeTab="20" xr2:uid="{00000000-000D-0000-FFFF-FFFF00000000}"/>
  </bookViews>
  <sheets>
    <sheet name="Personal (10)" sheetId="1" r:id="rId1"/>
    <sheet name="Materiale " sheetId="2" r:id="rId2"/>
    <sheet name="Utilitati" sheetId="3" r:id="rId3"/>
    <sheet name="Transport" sheetId="4" r:id="rId4"/>
    <sheet name="Telecomunicatii" sheetId="16" r:id="rId5"/>
    <sheet name="Alte bunuri si serv" sheetId="5" r:id="rId6"/>
    <sheet name="Reparatii curente" sheetId="25" r:id="rId7"/>
    <sheet name="Materiale sanitare" sheetId="6" r:id="rId8"/>
    <sheet name="Materiale ig.sanitare" sheetId="7" r:id="rId9"/>
    <sheet name="Ob. de inventar" sheetId="8" r:id="rId10"/>
    <sheet name="Deplasari" sheetId="9" r:id="rId11"/>
    <sheet name="Carti publicatii" sheetId="17" r:id="rId12"/>
    <sheet name="Preg.profesionala" sheetId="10" r:id="rId13"/>
    <sheet name="Protocol" sheetId="11" r:id="rId14"/>
    <sheet name="Chirii" sheetId="13" r:id="rId15"/>
    <sheet name="Alte chelt" sheetId="14" r:id="rId16"/>
    <sheet name="Aj.soc.numerar" sheetId="15" r:id="rId17"/>
    <sheet name="Contrib.si cotiz.la org.interna" sheetId="19" r:id="rId18"/>
    <sheet name="Uniforme si echipament" sheetId="20" r:id="rId19"/>
    <sheet name="Masini,echipamente si mijl." sheetId="21" r:id="rId20"/>
    <sheet name="Alte active fixe" sheetId="23" r:id="rId21"/>
    <sheet name="Sheet1" sheetId="24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54" i="1"/>
  <c r="D88" i="1" l="1"/>
  <c r="D19" i="25" l="1"/>
  <c r="D24" i="25" s="1"/>
  <c r="D32" i="11" l="1"/>
  <c r="D19" i="23" l="1"/>
  <c r="D23" i="23" s="1"/>
  <c r="D19" i="21" l="1"/>
  <c r="D22" i="21" s="1"/>
  <c r="D19" i="20"/>
  <c r="D23" i="20" s="1"/>
  <c r="D19" i="19"/>
  <c r="D23" i="19" s="1"/>
  <c r="D19" i="15"/>
  <c r="D23" i="15" s="1"/>
  <c r="D19" i="14"/>
  <c r="D23" i="14" s="1"/>
  <c r="D19" i="13"/>
  <c r="D23" i="13" s="1"/>
  <c r="D19" i="11"/>
  <c r="D38" i="11" s="1"/>
  <c r="D19" i="10"/>
  <c r="D24" i="10" s="1"/>
  <c r="D19" i="17"/>
  <c r="D24" i="17" s="1"/>
  <c r="D32" i="9"/>
  <c r="D19" i="9"/>
  <c r="D19" i="8"/>
  <c r="D24" i="8" s="1"/>
  <c r="D19" i="7"/>
  <c r="D24" i="7" s="1"/>
  <c r="D19" i="6"/>
  <c r="D24" i="6" s="1"/>
  <c r="D32" i="5"/>
  <c r="D19" i="5"/>
  <c r="D19" i="16"/>
  <c r="D24" i="16" s="1"/>
  <c r="D32" i="4"/>
  <c r="D19" i="4"/>
  <c r="D32" i="3"/>
  <c r="D19" i="3"/>
  <c r="D45" i="2"/>
  <c r="D32" i="2"/>
  <c r="D19" i="2"/>
  <c r="D141" i="1"/>
  <c r="D128" i="1"/>
  <c r="D115" i="1"/>
  <c r="D102" i="1"/>
  <c r="D84" i="1"/>
  <c r="D71" i="1"/>
  <c r="D58" i="1"/>
  <c r="D45" i="1"/>
  <c r="D32" i="1"/>
  <c r="D19" i="1"/>
  <c r="D171" i="1" l="1"/>
  <c r="D36" i="9"/>
  <c r="D36" i="4"/>
  <c r="D35" i="3"/>
  <c r="D36" i="5"/>
  <c r="D50" i="2"/>
  <c r="E32" i="23" l="1"/>
</calcChain>
</file>

<file path=xl/sharedStrings.xml><?xml version="1.0" encoding="utf-8"?>
<sst xmlns="http://schemas.openxmlformats.org/spreadsheetml/2006/main" count="716" uniqueCount="98">
  <si>
    <t>AUTORITATEA FEROVIARA ROMANA</t>
  </si>
  <si>
    <t>SERVICIUL B.V.C.</t>
  </si>
  <si>
    <t>Clasificatie bugetara</t>
  </si>
  <si>
    <t>Luna</t>
  </si>
  <si>
    <t>SUMA</t>
  </si>
  <si>
    <t>EXPLICATII</t>
  </si>
  <si>
    <t>Tichete de masa</t>
  </si>
  <si>
    <t>Martie</t>
  </si>
  <si>
    <t>Ianuarie</t>
  </si>
  <si>
    <t>Februarie</t>
  </si>
  <si>
    <t>57,02,01</t>
  </si>
  <si>
    <t>20,30,30</t>
  </si>
  <si>
    <t>10,01,01</t>
  </si>
  <si>
    <t>10,01,05</t>
  </si>
  <si>
    <t>10,01,12</t>
  </si>
  <si>
    <t>10,01,13</t>
  </si>
  <si>
    <t>10,01,30</t>
  </si>
  <si>
    <t>10,02,01</t>
  </si>
  <si>
    <t>10,03,01</t>
  </si>
  <si>
    <t>10,03,02</t>
  </si>
  <si>
    <t>10,03,03</t>
  </si>
  <si>
    <t>10,03,04</t>
  </si>
  <si>
    <t>10,03,06</t>
  </si>
  <si>
    <t>20,01,01</t>
  </si>
  <si>
    <t>20,01,02</t>
  </si>
  <si>
    <t>20,01,06</t>
  </si>
  <si>
    <t>20,01,03</t>
  </si>
  <si>
    <t>20,01,04</t>
  </si>
  <si>
    <t>20,01,05</t>
  </si>
  <si>
    <t>20,01,07</t>
  </si>
  <si>
    <t>20,01,08</t>
  </si>
  <si>
    <t>20,01,30</t>
  </si>
  <si>
    <t>20,01,09</t>
  </si>
  <si>
    <t>20,02,00</t>
  </si>
  <si>
    <t>20,14,00</t>
  </si>
  <si>
    <t>20,05,30</t>
  </si>
  <si>
    <t>20,06,01</t>
  </si>
  <si>
    <t xml:space="preserve"> 20,06,02</t>
  </si>
  <si>
    <t>20,11,00</t>
  </si>
  <si>
    <t>20,13,00</t>
  </si>
  <si>
    <t>20,30,02</t>
  </si>
  <si>
    <t>20,30,04</t>
  </si>
  <si>
    <t>Plata salarii lichidare, avansuri CO</t>
  </si>
  <si>
    <t>Sporuri pentru conditii de munca, spor consemn, ore de noapte, spor conditii periculoase</t>
  </si>
  <si>
    <t xml:space="preserve">Indemnizatii consiliul de conducere </t>
  </si>
  <si>
    <t>Diurna deplasari interne in interesul serviciului</t>
  </si>
  <si>
    <t>Alte drepturi salariale in bani, concedii medicale unitate</t>
  </si>
  <si>
    <t>Contributia angajatorului la asigurarile sociale de stat</t>
  </si>
  <si>
    <t>Contributia angajatorului la asigurarile de somaj</t>
  </si>
  <si>
    <t>Contributia angajatorului la asigurarile sociale de sanatate</t>
  </si>
  <si>
    <t>Contributia angajatorului la asigurarile pentru accidente de munca si boli profesionale</t>
  </si>
  <si>
    <t>Contributia angajatorului la asigurarile pentru concedii si indemnizatii</t>
  </si>
  <si>
    <t>Rechizite si furnituri de birou (calculator birou, plicuri, lipici, etc.)</t>
  </si>
  <si>
    <t>Piese de schimb (pompa recirculare, HDD extern, adaptor notebook)</t>
  </si>
  <si>
    <t>Energie electrica, gaz metan, energie termica</t>
  </si>
  <si>
    <t>Apa, canalizare si servicii salubrizare</t>
  </si>
  <si>
    <t>Decontare transport in comun cf CCM in vigoare</t>
  </si>
  <si>
    <t>Carburant auto</t>
  </si>
  <si>
    <t>Actualizare program legislativ, servicii paza, intretinere ascensor, etalonare metrologica, etc.</t>
  </si>
  <si>
    <t>Cheltuieli materiale cu caracter functional, revizii auto, service auto, cartuse imprimante, etc.</t>
  </si>
  <si>
    <t xml:space="preserve">Tamplarie PVC, lucrare de masurare PRAM (refacere prize de punere la pamant) </t>
  </si>
  <si>
    <t xml:space="preserve">Materiale igienico-saniatare (apa minerala, sapun, crema de maini, servicii medicina muncii) </t>
  </si>
  <si>
    <t>Obiecte de inventar (imprimante, frigider, stampile, scaune, sursa UPS, router, etc.)</t>
  </si>
  <si>
    <t>Cheltuieli deplasari interne in interesul serviciului</t>
  </si>
  <si>
    <t>Cheltuieli deplasari externe in interesul serviciului</t>
  </si>
  <si>
    <t>Standarde ISO, publicatii, livrete calatori, marfa, etc.</t>
  </si>
  <si>
    <t>Cursuri auditor calitate, manager calitate, manager risc,  cursuri fochist,etc.</t>
  </si>
  <si>
    <t>Produse protocol</t>
  </si>
  <si>
    <t>Materiale pentru curatenie (detergent, lavete, etc.)</t>
  </si>
  <si>
    <t>Servicii postale, servicii internet, servicii telefonie fixa si mobila</t>
  </si>
  <si>
    <t xml:space="preserve">Cheltuieli chirie spatii 8 inspectorate de siguranta feoviare teritoriale </t>
  </si>
  <si>
    <t>Cheltuieli servicii tiparire tichete de masa, TVA platita , taxe timbru, anunturi angajari, etc.</t>
  </si>
  <si>
    <t>Aprilie</t>
  </si>
  <si>
    <t>55,02,01</t>
  </si>
  <si>
    <t>Contributii si cotizatii la organisme internationale</t>
  </si>
  <si>
    <t>Mai</t>
  </si>
  <si>
    <t xml:space="preserve"> Ajutoare sociale in numerar conform CCM in vigoare</t>
  </si>
  <si>
    <t>Iunie</t>
  </si>
  <si>
    <t>Iulie</t>
  </si>
  <si>
    <t>August</t>
  </si>
  <si>
    <t>Septembrie</t>
  </si>
  <si>
    <t xml:space="preserve">Septembrie </t>
  </si>
  <si>
    <t>Octombrie</t>
  </si>
  <si>
    <t>20,05,01</t>
  </si>
  <si>
    <t>Uniforme si echipament</t>
  </si>
  <si>
    <t>71,01,02</t>
  </si>
  <si>
    <t>Noiembrie</t>
  </si>
  <si>
    <t>Decembrie</t>
  </si>
  <si>
    <t>Total:</t>
  </si>
  <si>
    <t>Total</t>
  </si>
  <si>
    <t>71,01,30</t>
  </si>
  <si>
    <t>Softuri si licente</t>
  </si>
  <si>
    <t>20,30,07</t>
  </si>
  <si>
    <t>Fondul conducatorului institutiei publice</t>
  </si>
  <si>
    <t>Total general</t>
  </si>
  <si>
    <t>20,04,02</t>
  </si>
  <si>
    <t>10,02,06</t>
  </si>
  <si>
    <t>10,03,07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</si>
</sst>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6" xfId="0" applyNumberFormat="1" applyBorder="1"/>
    <xf numFmtId="4" fontId="0" fillId="0" borderId="1" xfId="0" applyNumberFormat="1" applyFill="1" applyBorder="1"/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left"/>
    </xf>
    <xf numFmtId="4" fontId="0" fillId="0" borderId="2" xfId="0" applyNumberFormat="1" applyBorder="1"/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0" fillId="0" borderId="2" xfId="0" applyNumberFormat="1" applyFill="1" applyBorder="1"/>
    <xf numFmtId="4" fontId="0" fillId="0" borderId="2" xfId="0" applyNumberForma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0" fillId="0" borderId="8" xfId="0" applyBorder="1"/>
    <xf numFmtId="0" fontId="0" fillId="0" borderId="5" xfId="0" applyBorder="1"/>
    <xf numFmtId="0" fontId="1" fillId="0" borderId="3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4" fontId="0" fillId="0" borderId="10" xfId="0" applyNumberFormat="1" applyBorder="1"/>
    <xf numFmtId="0" fontId="1" fillId="0" borderId="4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Border="1"/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0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Fill="1" applyBorder="1"/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1"/>
  <sheetViews>
    <sheetView topLeftCell="A137" workbookViewId="0">
      <selection activeCell="D167" sqref="D167"/>
    </sheetView>
  </sheetViews>
  <sheetFormatPr defaultRowHeight="15" x14ac:dyDescent="0.25"/>
  <cols>
    <col min="1" max="1" width="5.7109375" customWidth="1"/>
    <col min="2" max="2" width="22.140625" customWidth="1"/>
    <col min="3" max="3" width="12" customWidth="1"/>
    <col min="4" max="4" width="15.140625" customWidth="1"/>
    <col min="5" max="5" width="48.140625" customWidth="1"/>
  </cols>
  <sheetData>
    <row r="1" spans="1:5" x14ac:dyDescent="0.25">
      <c r="A1" s="1" t="s">
        <v>0</v>
      </c>
      <c r="B1" s="1"/>
    </row>
    <row r="2" spans="1:5" x14ac:dyDescent="0.25">
      <c r="A2" s="1" t="s">
        <v>1</v>
      </c>
      <c r="B2" s="1"/>
    </row>
    <row r="6" spans="1:5" x14ac:dyDescent="0.25">
      <c r="B6" s="15" t="s">
        <v>2</v>
      </c>
      <c r="C6" s="2" t="s">
        <v>3</v>
      </c>
      <c r="D6" s="2" t="s">
        <v>4</v>
      </c>
      <c r="E6" s="2" t="s">
        <v>5</v>
      </c>
    </row>
    <row r="7" spans="1:5" x14ac:dyDescent="0.25">
      <c r="B7" s="99" t="s">
        <v>12</v>
      </c>
      <c r="C7" s="3" t="s">
        <v>8</v>
      </c>
      <c r="D7" s="4">
        <v>1949117</v>
      </c>
      <c r="E7" s="95" t="s">
        <v>42</v>
      </c>
    </row>
    <row r="8" spans="1:5" x14ac:dyDescent="0.25">
      <c r="B8" s="100"/>
      <c r="C8" s="3" t="s">
        <v>9</v>
      </c>
      <c r="D8" s="4">
        <v>2350625</v>
      </c>
      <c r="E8" s="96"/>
    </row>
    <row r="9" spans="1:5" x14ac:dyDescent="0.25">
      <c r="B9" s="100"/>
      <c r="C9" s="6" t="s">
        <v>7</v>
      </c>
      <c r="D9" s="4">
        <v>2705470</v>
      </c>
      <c r="E9" s="96"/>
    </row>
    <row r="10" spans="1:5" x14ac:dyDescent="0.25">
      <c r="B10" s="100"/>
      <c r="C10" s="6" t="s">
        <v>72</v>
      </c>
      <c r="D10" s="4">
        <v>2688365</v>
      </c>
      <c r="E10" s="96"/>
    </row>
    <row r="11" spans="1:5" x14ac:dyDescent="0.25">
      <c r="B11" s="100"/>
      <c r="C11" s="6" t="s">
        <v>75</v>
      </c>
      <c r="D11" s="4">
        <v>2521611</v>
      </c>
      <c r="E11" s="96"/>
    </row>
    <row r="12" spans="1:5" x14ac:dyDescent="0.25">
      <c r="B12" s="100"/>
      <c r="C12" s="6" t="s">
        <v>77</v>
      </c>
      <c r="D12" s="4">
        <v>2486123</v>
      </c>
      <c r="E12" s="96"/>
    </row>
    <row r="13" spans="1:5" x14ac:dyDescent="0.25">
      <c r="B13" s="100"/>
      <c r="C13" s="6" t="s">
        <v>78</v>
      </c>
      <c r="D13" s="4">
        <v>2497793</v>
      </c>
      <c r="E13" s="96"/>
    </row>
    <row r="14" spans="1:5" x14ac:dyDescent="0.25">
      <c r="B14" s="100"/>
      <c r="C14" s="8" t="s">
        <v>79</v>
      </c>
      <c r="D14" s="16">
        <v>2564972</v>
      </c>
      <c r="E14" s="96"/>
    </row>
    <row r="15" spans="1:5" x14ac:dyDescent="0.25">
      <c r="B15" s="22"/>
      <c r="C15" s="8" t="s">
        <v>80</v>
      </c>
      <c r="D15" s="16">
        <v>2539329</v>
      </c>
      <c r="E15" s="19"/>
    </row>
    <row r="16" spans="1:5" x14ac:dyDescent="0.25">
      <c r="B16" s="33"/>
      <c r="C16" s="8" t="s">
        <v>82</v>
      </c>
      <c r="D16" s="16">
        <v>2839302</v>
      </c>
      <c r="E16" s="30"/>
    </row>
    <row r="17" spans="2:5" x14ac:dyDescent="0.25">
      <c r="B17" s="49"/>
      <c r="C17" s="8" t="s">
        <v>86</v>
      </c>
      <c r="D17" s="16">
        <v>2498509</v>
      </c>
      <c r="E17" s="46"/>
    </row>
    <row r="18" spans="2:5" x14ac:dyDescent="0.25">
      <c r="B18" s="59"/>
      <c r="C18" s="8" t="s">
        <v>87</v>
      </c>
      <c r="D18" s="16">
        <v>3093383</v>
      </c>
      <c r="E18" s="58"/>
    </row>
    <row r="19" spans="2:5" x14ac:dyDescent="0.25">
      <c r="B19" s="24"/>
      <c r="C19" s="6" t="s">
        <v>88</v>
      </c>
      <c r="D19" s="90">
        <f>SUM(D7:D18)</f>
        <v>30734599</v>
      </c>
      <c r="E19" s="25"/>
    </row>
    <row r="20" spans="2:5" ht="15" customHeight="1" x14ac:dyDescent="0.25">
      <c r="B20" s="101" t="s">
        <v>13</v>
      </c>
      <c r="C20" s="3" t="s">
        <v>8</v>
      </c>
      <c r="D20" s="4">
        <v>52412</v>
      </c>
      <c r="E20" s="95" t="s">
        <v>43</v>
      </c>
    </row>
    <row r="21" spans="2:5" x14ac:dyDescent="0.25">
      <c r="B21" s="102"/>
      <c r="C21" s="3" t="s">
        <v>9</v>
      </c>
      <c r="D21" s="4">
        <v>477704</v>
      </c>
      <c r="E21" s="96"/>
    </row>
    <row r="22" spans="2:5" x14ac:dyDescent="0.25">
      <c r="B22" s="102"/>
      <c r="C22" s="6" t="s">
        <v>7</v>
      </c>
      <c r="D22" s="4">
        <v>318595</v>
      </c>
      <c r="E22" s="96"/>
    </row>
    <row r="23" spans="2:5" x14ac:dyDescent="0.25">
      <c r="B23" s="102"/>
      <c r="C23" s="6" t="s">
        <v>72</v>
      </c>
      <c r="D23" s="4">
        <v>493490</v>
      </c>
      <c r="E23" s="96"/>
    </row>
    <row r="24" spans="2:5" x14ac:dyDescent="0.25">
      <c r="B24" s="102"/>
      <c r="C24" s="6" t="s">
        <v>75</v>
      </c>
      <c r="D24" s="4">
        <v>472898</v>
      </c>
      <c r="E24" s="96"/>
    </row>
    <row r="25" spans="2:5" x14ac:dyDescent="0.25">
      <c r="B25" s="102"/>
      <c r="C25" s="6" t="s">
        <v>77</v>
      </c>
      <c r="D25" s="4">
        <v>498021</v>
      </c>
      <c r="E25" s="96"/>
    </row>
    <row r="26" spans="2:5" x14ac:dyDescent="0.25">
      <c r="B26" s="102"/>
      <c r="C26" s="6" t="s">
        <v>78</v>
      </c>
      <c r="D26" s="4">
        <v>486535</v>
      </c>
      <c r="E26" s="96"/>
    </row>
    <row r="27" spans="2:5" x14ac:dyDescent="0.25">
      <c r="B27" s="102"/>
      <c r="C27" s="8" t="s">
        <v>79</v>
      </c>
      <c r="D27" s="16">
        <v>444070</v>
      </c>
      <c r="E27" s="96"/>
    </row>
    <row r="28" spans="2:5" x14ac:dyDescent="0.25">
      <c r="B28" s="18"/>
      <c r="C28" s="8" t="s">
        <v>80</v>
      </c>
      <c r="D28" s="16">
        <v>416146</v>
      </c>
      <c r="E28" s="19"/>
    </row>
    <row r="29" spans="2:5" x14ac:dyDescent="0.25">
      <c r="B29" s="29"/>
      <c r="C29" s="8" t="s">
        <v>82</v>
      </c>
      <c r="D29" s="16">
        <v>467347</v>
      </c>
      <c r="E29" s="30"/>
    </row>
    <row r="30" spans="2:5" x14ac:dyDescent="0.25">
      <c r="B30" s="47"/>
      <c r="C30" s="8" t="s">
        <v>86</v>
      </c>
      <c r="D30" s="16">
        <v>449724</v>
      </c>
      <c r="E30" s="46"/>
    </row>
    <row r="31" spans="2:5" x14ac:dyDescent="0.25">
      <c r="B31" s="65"/>
      <c r="C31" s="8" t="s">
        <v>87</v>
      </c>
      <c r="D31" s="16">
        <v>528355</v>
      </c>
      <c r="E31" s="64"/>
    </row>
    <row r="32" spans="2:5" x14ac:dyDescent="0.25">
      <c r="B32" s="23"/>
      <c r="C32" s="6" t="s">
        <v>88</v>
      </c>
      <c r="D32" s="90">
        <f>SUM(D20:D31)</f>
        <v>5105297</v>
      </c>
      <c r="E32" s="25"/>
    </row>
    <row r="33" spans="2:5" x14ac:dyDescent="0.25">
      <c r="B33" s="101" t="s">
        <v>14</v>
      </c>
      <c r="C33" s="3" t="s">
        <v>8</v>
      </c>
      <c r="D33" s="4">
        <v>13446</v>
      </c>
      <c r="E33" s="95" t="s">
        <v>44</v>
      </c>
    </row>
    <row r="34" spans="2:5" x14ac:dyDescent="0.25">
      <c r="B34" s="102"/>
      <c r="C34" s="3" t="s">
        <v>9</v>
      </c>
      <c r="D34" s="4">
        <v>16344</v>
      </c>
      <c r="E34" s="96"/>
    </row>
    <row r="35" spans="2:5" x14ac:dyDescent="0.25">
      <c r="B35" s="102"/>
      <c r="C35" s="6" t="s">
        <v>7</v>
      </c>
      <c r="D35" s="4">
        <v>16624</v>
      </c>
      <c r="E35" s="96"/>
    </row>
    <row r="36" spans="2:5" x14ac:dyDescent="0.25">
      <c r="B36" s="102"/>
      <c r="C36" s="6" t="s">
        <v>72</v>
      </c>
      <c r="D36" s="4">
        <v>19424</v>
      </c>
      <c r="E36" s="96"/>
    </row>
    <row r="37" spans="2:5" x14ac:dyDescent="0.25">
      <c r="B37" s="102"/>
      <c r="C37" s="6" t="s">
        <v>75</v>
      </c>
      <c r="D37" s="4">
        <v>21408</v>
      </c>
      <c r="E37" s="96"/>
    </row>
    <row r="38" spans="2:5" x14ac:dyDescent="0.25">
      <c r="B38" s="102"/>
      <c r="C38" s="6" t="s">
        <v>77</v>
      </c>
      <c r="D38" s="4">
        <v>21408</v>
      </c>
      <c r="E38" s="96"/>
    </row>
    <row r="39" spans="2:5" x14ac:dyDescent="0.25">
      <c r="B39" s="102"/>
      <c r="C39" s="6" t="s">
        <v>78</v>
      </c>
      <c r="D39" s="4">
        <v>21408</v>
      </c>
      <c r="E39" s="96"/>
    </row>
    <row r="40" spans="2:5" x14ac:dyDescent="0.25">
      <c r="B40" s="102"/>
      <c r="C40" s="8" t="s">
        <v>79</v>
      </c>
      <c r="D40" s="16">
        <v>21408</v>
      </c>
      <c r="E40" s="96"/>
    </row>
    <row r="41" spans="2:5" x14ac:dyDescent="0.25">
      <c r="B41" s="18"/>
      <c r="C41" s="8" t="s">
        <v>80</v>
      </c>
      <c r="D41" s="16">
        <v>21408</v>
      </c>
      <c r="E41" s="19"/>
    </row>
    <row r="42" spans="2:5" x14ac:dyDescent="0.25">
      <c r="B42" s="29"/>
      <c r="C42" s="8" t="s">
        <v>82</v>
      </c>
      <c r="D42" s="16">
        <v>21408</v>
      </c>
      <c r="E42" s="30"/>
    </row>
    <row r="43" spans="2:5" x14ac:dyDescent="0.25">
      <c r="B43" s="47"/>
      <c r="C43" s="8" t="s">
        <v>86</v>
      </c>
      <c r="D43" s="16">
        <v>21408</v>
      </c>
      <c r="E43" s="46"/>
    </row>
    <row r="44" spans="2:5" x14ac:dyDescent="0.25">
      <c r="B44" s="65"/>
      <c r="C44" s="8" t="s">
        <v>87</v>
      </c>
      <c r="D44" s="16">
        <v>23216</v>
      </c>
      <c r="E44" s="64"/>
    </row>
    <row r="45" spans="2:5" x14ac:dyDescent="0.25">
      <c r="B45" s="23"/>
      <c r="C45" s="6" t="s">
        <v>88</v>
      </c>
      <c r="D45" s="90">
        <f>SUM(D33:D44)</f>
        <v>238910</v>
      </c>
      <c r="E45" s="25"/>
    </row>
    <row r="46" spans="2:5" x14ac:dyDescent="0.25">
      <c r="B46" s="101" t="s">
        <v>15</v>
      </c>
      <c r="C46" s="3" t="s">
        <v>8</v>
      </c>
      <c r="D46" s="4">
        <v>12834</v>
      </c>
      <c r="E46" s="97" t="s">
        <v>45</v>
      </c>
    </row>
    <row r="47" spans="2:5" x14ac:dyDescent="0.25">
      <c r="B47" s="102"/>
      <c r="C47" s="3" t="s">
        <v>9</v>
      </c>
      <c r="D47" s="4">
        <v>12228</v>
      </c>
      <c r="E47" s="98"/>
    </row>
    <row r="48" spans="2:5" x14ac:dyDescent="0.25">
      <c r="B48" s="102"/>
      <c r="C48" s="6" t="s">
        <v>7</v>
      </c>
      <c r="D48" s="4">
        <v>34484.99</v>
      </c>
      <c r="E48" s="98"/>
    </row>
    <row r="49" spans="2:5" x14ac:dyDescent="0.25">
      <c r="B49" s="102"/>
      <c r="C49" s="6" t="s">
        <v>72</v>
      </c>
      <c r="D49" s="4">
        <v>9222</v>
      </c>
      <c r="E49" s="98"/>
    </row>
    <row r="50" spans="2:5" x14ac:dyDescent="0.25">
      <c r="B50" s="102"/>
      <c r="C50" s="6" t="s">
        <v>75</v>
      </c>
      <c r="D50" s="4">
        <v>10239</v>
      </c>
      <c r="E50" s="98"/>
    </row>
    <row r="51" spans="2:5" x14ac:dyDescent="0.25">
      <c r="B51" s="102"/>
      <c r="C51" s="6" t="s">
        <v>77</v>
      </c>
      <c r="D51" s="4">
        <v>9762</v>
      </c>
      <c r="E51" s="98"/>
    </row>
    <row r="52" spans="2:5" x14ac:dyDescent="0.25">
      <c r="B52" s="102"/>
      <c r="C52" s="6" t="s">
        <v>78</v>
      </c>
      <c r="D52" s="4">
        <v>10477</v>
      </c>
      <c r="E52" s="98"/>
    </row>
    <row r="53" spans="2:5" x14ac:dyDescent="0.25">
      <c r="B53" s="102"/>
      <c r="C53" s="8" t="s">
        <v>79</v>
      </c>
      <c r="D53" s="16">
        <v>10772</v>
      </c>
      <c r="E53" s="98"/>
    </row>
    <row r="54" spans="2:5" x14ac:dyDescent="0.25">
      <c r="B54" s="18"/>
      <c r="C54" s="8" t="s">
        <v>80</v>
      </c>
      <c r="D54" s="16">
        <v>7821</v>
      </c>
      <c r="E54" s="20"/>
    </row>
    <row r="55" spans="2:5" x14ac:dyDescent="0.25">
      <c r="B55" s="29"/>
      <c r="C55" s="8" t="s">
        <v>82</v>
      </c>
      <c r="D55" s="16">
        <v>13599</v>
      </c>
      <c r="E55" s="31"/>
    </row>
    <row r="56" spans="2:5" x14ac:dyDescent="0.25">
      <c r="B56" s="47"/>
      <c r="C56" s="8" t="s">
        <v>86</v>
      </c>
      <c r="D56" s="16">
        <v>13976</v>
      </c>
      <c r="E56" s="50"/>
    </row>
    <row r="57" spans="2:5" x14ac:dyDescent="0.25">
      <c r="B57" s="65"/>
      <c r="C57" s="8" t="s">
        <v>87</v>
      </c>
      <c r="D57" s="16">
        <v>64324.88</v>
      </c>
      <c r="E57" s="68"/>
    </row>
    <row r="58" spans="2:5" x14ac:dyDescent="0.25">
      <c r="B58" s="23"/>
      <c r="C58" s="6" t="s">
        <v>88</v>
      </c>
      <c r="D58" s="90">
        <f>SUM(D46:D57)</f>
        <v>209739.87</v>
      </c>
      <c r="E58" s="11"/>
    </row>
    <row r="59" spans="2:5" ht="15" customHeight="1" x14ac:dyDescent="0.25">
      <c r="B59" s="101" t="s">
        <v>16</v>
      </c>
      <c r="C59" s="3" t="s">
        <v>8</v>
      </c>
      <c r="D59" s="4">
        <v>16046</v>
      </c>
      <c r="E59" s="95" t="s">
        <v>46</v>
      </c>
    </row>
    <row r="60" spans="2:5" x14ac:dyDescent="0.25">
      <c r="B60" s="102"/>
      <c r="C60" s="3" t="s">
        <v>9</v>
      </c>
      <c r="D60" s="4">
        <v>11273</v>
      </c>
      <c r="E60" s="96"/>
    </row>
    <row r="61" spans="2:5" ht="16.5" customHeight="1" x14ac:dyDescent="0.25">
      <c r="B61" s="102"/>
      <c r="C61" s="6" t="s">
        <v>7</v>
      </c>
      <c r="D61" s="4">
        <v>264990</v>
      </c>
      <c r="E61" s="96"/>
    </row>
    <row r="62" spans="2:5" ht="16.5" customHeight="1" x14ac:dyDescent="0.25">
      <c r="B62" s="102"/>
      <c r="C62" s="6" t="s">
        <v>72</v>
      </c>
      <c r="D62" s="4">
        <v>21840</v>
      </c>
      <c r="E62" s="96"/>
    </row>
    <row r="63" spans="2:5" ht="16.5" customHeight="1" x14ac:dyDescent="0.25">
      <c r="B63" s="102"/>
      <c r="C63" s="6" t="s">
        <v>75</v>
      </c>
      <c r="D63" s="4">
        <v>54412</v>
      </c>
      <c r="E63" s="96"/>
    </row>
    <row r="64" spans="2:5" ht="16.5" customHeight="1" x14ac:dyDescent="0.25">
      <c r="B64" s="102"/>
      <c r="C64" s="6" t="s">
        <v>77</v>
      </c>
      <c r="D64" s="4">
        <v>24822</v>
      </c>
      <c r="E64" s="96"/>
    </row>
    <row r="65" spans="2:5" ht="16.5" customHeight="1" x14ac:dyDescent="0.25">
      <c r="B65" s="102"/>
      <c r="C65" s="6" t="s">
        <v>78</v>
      </c>
      <c r="D65" s="4">
        <v>18188</v>
      </c>
      <c r="E65" s="96"/>
    </row>
    <row r="66" spans="2:5" ht="16.5" customHeight="1" x14ac:dyDescent="0.25">
      <c r="B66" s="102"/>
      <c r="C66" s="8" t="s">
        <v>79</v>
      </c>
      <c r="D66" s="16">
        <v>29201</v>
      </c>
      <c r="E66" s="96"/>
    </row>
    <row r="67" spans="2:5" ht="16.5" customHeight="1" x14ac:dyDescent="0.25">
      <c r="B67" s="18"/>
      <c r="C67" s="8" t="s">
        <v>80</v>
      </c>
      <c r="D67" s="16">
        <v>32259</v>
      </c>
      <c r="E67" s="19"/>
    </row>
    <row r="68" spans="2:5" ht="16.5" customHeight="1" x14ac:dyDescent="0.25">
      <c r="B68" s="29"/>
      <c r="C68" s="8" t="s">
        <v>82</v>
      </c>
      <c r="D68" s="16">
        <v>17472</v>
      </c>
      <c r="E68" s="30"/>
    </row>
    <row r="69" spans="2:5" ht="16.5" customHeight="1" x14ac:dyDescent="0.25">
      <c r="B69" s="47"/>
      <c r="C69" s="8" t="s">
        <v>86</v>
      </c>
      <c r="D69" s="16">
        <v>24915</v>
      </c>
      <c r="E69" s="46"/>
    </row>
    <row r="70" spans="2:5" ht="16.5" customHeight="1" x14ac:dyDescent="0.25">
      <c r="B70" s="65"/>
      <c r="C70" s="8" t="s">
        <v>87</v>
      </c>
      <c r="D70" s="16">
        <v>40045</v>
      </c>
      <c r="E70" s="64"/>
    </row>
    <row r="71" spans="2:5" ht="16.5" customHeight="1" x14ac:dyDescent="0.25">
      <c r="B71" s="23"/>
      <c r="C71" s="6" t="s">
        <v>88</v>
      </c>
      <c r="D71" s="90">
        <f>SUM(D59:D70)</f>
        <v>555463</v>
      </c>
      <c r="E71" s="25"/>
    </row>
    <row r="72" spans="2:5" ht="15" customHeight="1" x14ac:dyDescent="0.25">
      <c r="B72" s="105" t="s">
        <v>17</v>
      </c>
      <c r="C72" s="3" t="s">
        <v>8</v>
      </c>
      <c r="D72" s="4">
        <v>0</v>
      </c>
      <c r="E72" s="97" t="s">
        <v>6</v>
      </c>
    </row>
    <row r="73" spans="2:5" ht="13.5" customHeight="1" x14ac:dyDescent="0.25">
      <c r="B73" s="106"/>
      <c r="C73" s="3" t="s">
        <v>9</v>
      </c>
      <c r="D73" s="4">
        <v>0</v>
      </c>
      <c r="E73" s="98"/>
    </row>
    <row r="74" spans="2:5" x14ac:dyDescent="0.25">
      <c r="B74" s="106"/>
      <c r="C74" s="6" t="s">
        <v>7</v>
      </c>
      <c r="D74" s="4">
        <v>0</v>
      </c>
      <c r="E74" s="98"/>
    </row>
    <row r="75" spans="2:5" x14ac:dyDescent="0.25">
      <c r="B75" s="106"/>
      <c r="C75" s="6" t="s">
        <v>72</v>
      </c>
      <c r="D75" s="4">
        <v>0</v>
      </c>
      <c r="E75" s="98"/>
    </row>
    <row r="76" spans="2:5" x14ac:dyDescent="0.25">
      <c r="B76" s="106"/>
      <c r="C76" s="6" t="s">
        <v>75</v>
      </c>
      <c r="D76" s="4">
        <v>0</v>
      </c>
      <c r="E76" s="98"/>
    </row>
    <row r="77" spans="2:5" x14ac:dyDescent="0.25">
      <c r="B77" s="106"/>
      <c r="C77" s="6" t="s">
        <v>77</v>
      </c>
      <c r="D77" s="4">
        <v>-255</v>
      </c>
      <c r="E77" s="98"/>
    </row>
    <row r="78" spans="2:5" x14ac:dyDescent="0.25">
      <c r="B78" s="106"/>
      <c r="C78" s="6" t="s">
        <v>78</v>
      </c>
      <c r="D78" s="4">
        <v>0</v>
      </c>
      <c r="E78" s="98"/>
    </row>
    <row r="79" spans="2:5" x14ac:dyDescent="0.25">
      <c r="B79" s="106"/>
      <c r="C79" s="8" t="s">
        <v>79</v>
      </c>
      <c r="D79" s="16">
        <v>0</v>
      </c>
      <c r="E79" s="98"/>
    </row>
    <row r="80" spans="2:5" x14ac:dyDescent="0.25">
      <c r="B80" s="21"/>
      <c r="C80" s="8" t="s">
        <v>80</v>
      </c>
      <c r="D80" s="16">
        <v>255</v>
      </c>
      <c r="E80" s="20"/>
    </row>
    <row r="81" spans="2:5" x14ac:dyDescent="0.25">
      <c r="B81" s="32"/>
      <c r="C81" s="8" t="s">
        <v>82</v>
      </c>
      <c r="D81" s="16">
        <v>0</v>
      </c>
      <c r="E81" s="31"/>
    </row>
    <row r="82" spans="2:5" x14ac:dyDescent="0.25">
      <c r="B82" s="48"/>
      <c r="C82" s="8" t="s">
        <v>86</v>
      </c>
      <c r="D82" s="16">
        <v>0</v>
      </c>
      <c r="E82" s="50"/>
    </row>
    <row r="83" spans="2:5" x14ac:dyDescent="0.25">
      <c r="B83" s="66"/>
      <c r="C83" s="8" t="s">
        <v>87</v>
      </c>
      <c r="D83" s="16">
        <v>0</v>
      </c>
      <c r="E83" s="68"/>
    </row>
    <row r="84" spans="2:5" x14ac:dyDescent="0.25">
      <c r="B84" s="26"/>
      <c r="C84" s="6" t="s">
        <v>88</v>
      </c>
      <c r="D84" s="90">
        <f>SUM(D72:D83)</f>
        <v>0</v>
      </c>
      <c r="E84" s="11"/>
    </row>
    <row r="85" spans="2:5" x14ac:dyDescent="0.25">
      <c r="B85" s="87"/>
      <c r="C85" s="6"/>
      <c r="D85" s="4"/>
      <c r="E85" s="86"/>
    </row>
    <row r="86" spans="2:5" x14ac:dyDescent="0.25">
      <c r="B86" s="82" t="s">
        <v>96</v>
      </c>
      <c r="C86" s="6" t="s">
        <v>77</v>
      </c>
      <c r="D86" s="4">
        <v>-14500</v>
      </c>
      <c r="E86" s="83"/>
    </row>
    <row r="87" spans="2:5" x14ac:dyDescent="0.25">
      <c r="B87" s="88"/>
      <c r="C87" s="6" t="s">
        <v>80</v>
      </c>
      <c r="D87" s="4">
        <v>14500</v>
      </c>
      <c r="E87" s="89"/>
    </row>
    <row r="88" spans="2:5" x14ac:dyDescent="0.25">
      <c r="B88" s="82"/>
      <c r="C88" s="6" t="s">
        <v>88</v>
      </c>
      <c r="D88" s="90">
        <f>D86+D87</f>
        <v>0</v>
      </c>
      <c r="E88" s="83"/>
    </row>
    <row r="89" spans="2:5" x14ac:dyDescent="0.25">
      <c r="B89" s="87"/>
      <c r="C89" s="6"/>
      <c r="D89" s="4"/>
      <c r="E89" s="86"/>
    </row>
    <row r="90" spans="2:5" ht="15" customHeight="1" x14ac:dyDescent="0.25">
      <c r="B90" s="105" t="s">
        <v>18</v>
      </c>
      <c r="C90" s="3" t="s">
        <v>8</v>
      </c>
      <c r="D90" s="4">
        <v>356215</v>
      </c>
      <c r="E90" s="95" t="s">
        <v>47</v>
      </c>
    </row>
    <row r="91" spans="2:5" x14ac:dyDescent="0.25">
      <c r="B91" s="106"/>
      <c r="C91" s="3" t="s">
        <v>9</v>
      </c>
      <c r="D91" s="4">
        <v>68486</v>
      </c>
      <c r="E91" s="96"/>
    </row>
    <row r="92" spans="2:5" x14ac:dyDescent="0.25">
      <c r="B92" s="106"/>
      <c r="C92" s="6" t="s">
        <v>7</v>
      </c>
      <c r="D92" s="10">
        <v>-68486</v>
      </c>
      <c r="E92" s="96"/>
    </row>
    <row r="93" spans="2:5" x14ac:dyDescent="0.25">
      <c r="B93" s="106"/>
      <c r="C93" s="6" t="s">
        <v>72</v>
      </c>
      <c r="D93" s="10">
        <v>0</v>
      </c>
      <c r="E93" s="96"/>
    </row>
    <row r="94" spans="2:5" x14ac:dyDescent="0.25">
      <c r="B94" s="106"/>
      <c r="C94" s="6" t="s">
        <v>75</v>
      </c>
      <c r="D94" s="10">
        <v>0</v>
      </c>
      <c r="E94" s="96"/>
    </row>
    <row r="95" spans="2:5" x14ac:dyDescent="0.25">
      <c r="B95" s="106"/>
      <c r="C95" s="6" t="s">
        <v>77</v>
      </c>
      <c r="D95" s="10">
        <v>0</v>
      </c>
      <c r="E95" s="96"/>
    </row>
    <row r="96" spans="2:5" x14ac:dyDescent="0.25">
      <c r="B96" s="106"/>
      <c r="C96" s="6" t="s">
        <v>78</v>
      </c>
      <c r="D96" s="10">
        <v>0</v>
      </c>
      <c r="E96" s="96"/>
    </row>
    <row r="97" spans="2:5" x14ac:dyDescent="0.25">
      <c r="B97" s="106"/>
      <c r="C97" s="8" t="s">
        <v>79</v>
      </c>
      <c r="D97" s="27">
        <v>0</v>
      </c>
      <c r="E97" s="96"/>
    </row>
    <row r="98" spans="2:5" x14ac:dyDescent="0.25">
      <c r="B98" s="21"/>
      <c r="C98" s="8" t="s">
        <v>80</v>
      </c>
      <c r="D98" s="27">
        <v>0</v>
      </c>
      <c r="E98" s="19"/>
    </row>
    <row r="99" spans="2:5" x14ac:dyDescent="0.25">
      <c r="B99" s="32"/>
      <c r="C99" s="8" t="s">
        <v>82</v>
      </c>
      <c r="D99" s="27">
        <v>0</v>
      </c>
      <c r="E99" s="30"/>
    </row>
    <row r="100" spans="2:5" x14ac:dyDescent="0.25">
      <c r="B100" s="48"/>
      <c r="C100" s="8" t="s">
        <v>86</v>
      </c>
      <c r="D100" s="27">
        <v>0</v>
      </c>
      <c r="E100" s="46"/>
    </row>
    <row r="101" spans="2:5" x14ac:dyDescent="0.25">
      <c r="B101" s="66"/>
      <c r="C101" s="8" t="s">
        <v>87</v>
      </c>
      <c r="D101" s="27">
        <v>0</v>
      </c>
      <c r="E101" s="64"/>
    </row>
    <row r="102" spans="2:5" x14ac:dyDescent="0.25">
      <c r="B102" s="26"/>
      <c r="C102" s="6" t="s">
        <v>88</v>
      </c>
      <c r="D102" s="91">
        <f>SUM(D90:D101)</f>
        <v>356215</v>
      </c>
      <c r="E102" s="25"/>
    </row>
    <row r="103" spans="2:5" x14ac:dyDescent="0.25">
      <c r="B103" s="101" t="s">
        <v>19</v>
      </c>
      <c r="C103" s="3" t="s">
        <v>8</v>
      </c>
      <c r="D103" s="4">
        <v>11099</v>
      </c>
      <c r="E103" s="97" t="s">
        <v>48</v>
      </c>
    </row>
    <row r="104" spans="2:5" x14ac:dyDescent="0.25">
      <c r="B104" s="102"/>
      <c r="C104" s="3" t="s">
        <v>9</v>
      </c>
      <c r="D104" s="4">
        <v>0</v>
      </c>
      <c r="E104" s="98"/>
    </row>
    <row r="105" spans="2:5" x14ac:dyDescent="0.25">
      <c r="B105" s="102"/>
      <c r="C105" s="6" t="s">
        <v>7</v>
      </c>
      <c r="D105" s="4">
        <v>0</v>
      </c>
      <c r="E105" s="98"/>
    </row>
    <row r="106" spans="2:5" x14ac:dyDescent="0.25">
      <c r="B106" s="102"/>
      <c r="C106" s="6" t="s">
        <v>72</v>
      </c>
      <c r="D106" s="4">
        <v>0</v>
      </c>
      <c r="E106" s="98"/>
    </row>
    <row r="107" spans="2:5" x14ac:dyDescent="0.25">
      <c r="B107" s="102"/>
      <c r="C107" s="12" t="s">
        <v>75</v>
      </c>
      <c r="D107" s="4">
        <v>0</v>
      </c>
      <c r="E107" s="98"/>
    </row>
    <row r="108" spans="2:5" x14ac:dyDescent="0.25">
      <c r="B108" s="102"/>
      <c r="C108" s="12" t="s">
        <v>77</v>
      </c>
      <c r="D108" s="4">
        <v>0</v>
      </c>
      <c r="E108" s="98"/>
    </row>
    <row r="109" spans="2:5" x14ac:dyDescent="0.25">
      <c r="B109" s="102"/>
      <c r="C109" s="12" t="s">
        <v>78</v>
      </c>
      <c r="D109" s="4">
        <v>0</v>
      </c>
      <c r="E109" s="98"/>
    </row>
    <row r="110" spans="2:5" x14ac:dyDescent="0.25">
      <c r="B110" s="102"/>
      <c r="C110" s="8" t="s">
        <v>79</v>
      </c>
      <c r="D110" s="16">
        <v>0</v>
      </c>
      <c r="E110" s="98"/>
    </row>
    <row r="111" spans="2:5" x14ac:dyDescent="0.25">
      <c r="B111" s="18"/>
      <c r="C111" s="8" t="s">
        <v>80</v>
      </c>
      <c r="D111" s="16">
        <v>0</v>
      </c>
      <c r="E111" s="20"/>
    </row>
    <row r="112" spans="2:5" x14ac:dyDescent="0.25">
      <c r="B112" s="29"/>
      <c r="C112" s="8" t="s">
        <v>82</v>
      </c>
      <c r="D112" s="16">
        <v>0</v>
      </c>
      <c r="E112" s="31"/>
    </row>
    <row r="113" spans="2:5" x14ac:dyDescent="0.25">
      <c r="B113" s="47"/>
      <c r="C113" s="8" t="s">
        <v>86</v>
      </c>
      <c r="D113" s="16">
        <v>0</v>
      </c>
      <c r="E113" s="50"/>
    </row>
    <row r="114" spans="2:5" x14ac:dyDescent="0.25">
      <c r="B114" s="65"/>
      <c r="C114" s="8" t="s">
        <v>87</v>
      </c>
      <c r="D114" s="16"/>
      <c r="E114" s="68"/>
    </row>
    <row r="115" spans="2:5" x14ac:dyDescent="0.25">
      <c r="B115" s="23"/>
      <c r="C115" s="6" t="s">
        <v>88</v>
      </c>
      <c r="D115" s="90">
        <f>SUM(D103:D114)</f>
        <v>11099</v>
      </c>
      <c r="E115" s="11"/>
    </row>
    <row r="116" spans="2:5" ht="15" customHeight="1" x14ac:dyDescent="0.25">
      <c r="B116" s="101" t="s">
        <v>20</v>
      </c>
      <c r="C116" s="3" t="s">
        <v>8</v>
      </c>
      <c r="D116" s="4">
        <v>116119</v>
      </c>
      <c r="E116" s="95" t="s">
        <v>49</v>
      </c>
    </row>
    <row r="117" spans="2:5" x14ac:dyDescent="0.25">
      <c r="B117" s="102"/>
      <c r="C117" s="3" t="s">
        <v>9</v>
      </c>
      <c r="D117" s="4">
        <v>0</v>
      </c>
      <c r="E117" s="96"/>
    </row>
    <row r="118" spans="2:5" x14ac:dyDescent="0.25">
      <c r="B118" s="102"/>
      <c r="C118" s="6" t="s">
        <v>7</v>
      </c>
      <c r="D118" s="4">
        <v>0</v>
      </c>
      <c r="E118" s="96"/>
    </row>
    <row r="119" spans="2:5" x14ac:dyDescent="0.25">
      <c r="B119" s="102"/>
      <c r="C119" s="6" t="s">
        <v>72</v>
      </c>
      <c r="D119" s="4">
        <v>0</v>
      </c>
      <c r="E119" s="96"/>
    </row>
    <row r="120" spans="2:5" x14ac:dyDescent="0.25">
      <c r="B120" s="102"/>
      <c r="C120" s="6" t="s">
        <v>75</v>
      </c>
      <c r="D120" s="4">
        <v>0</v>
      </c>
      <c r="E120" s="96"/>
    </row>
    <row r="121" spans="2:5" x14ac:dyDescent="0.25">
      <c r="B121" s="102"/>
      <c r="C121" s="13" t="s">
        <v>77</v>
      </c>
      <c r="D121" s="14">
        <v>0</v>
      </c>
      <c r="E121" s="96"/>
    </row>
    <row r="122" spans="2:5" x14ac:dyDescent="0.25">
      <c r="B122" s="102"/>
      <c r="C122" s="13" t="s">
        <v>78</v>
      </c>
      <c r="D122" s="14">
        <v>0</v>
      </c>
      <c r="E122" s="96"/>
    </row>
    <row r="123" spans="2:5" x14ac:dyDescent="0.25">
      <c r="B123" s="102"/>
      <c r="C123" s="8" t="s">
        <v>79</v>
      </c>
      <c r="D123" s="28">
        <v>0</v>
      </c>
      <c r="E123" s="96"/>
    </row>
    <row r="124" spans="2:5" x14ac:dyDescent="0.25">
      <c r="B124" s="18"/>
      <c r="C124" s="8" t="s">
        <v>80</v>
      </c>
      <c r="D124" s="28">
        <v>0</v>
      </c>
      <c r="E124" s="19"/>
    </row>
    <row r="125" spans="2:5" x14ac:dyDescent="0.25">
      <c r="B125" s="29"/>
      <c r="C125" s="8" t="s">
        <v>82</v>
      </c>
      <c r="D125" s="28">
        <v>0</v>
      </c>
      <c r="E125" s="30"/>
    </row>
    <row r="126" spans="2:5" x14ac:dyDescent="0.25">
      <c r="B126" s="47"/>
      <c r="C126" s="8" t="s">
        <v>86</v>
      </c>
      <c r="D126" s="28">
        <v>0</v>
      </c>
      <c r="E126" s="46"/>
    </row>
    <row r="127" spans="2:5" x14ac:dyDescent="0.25">
      <c r="B127" s="65"/>
      <c r="C127" s="8" t="s">
        <v>87</v>
      </c>
      <c r="D127" s="28">
        <v>0</v>
      </c>
      <c r="E127" s="64"/>
    </row>
    <row r="128" spans="2:5" x14ac:dyDescent="0.25">
      <c r="B128" s="23"/>
      <c r="C128" s="6" t="s">
        <v>88</v>
      </c>
      <c r="D128" s="92">
        <f>SUM(D116:D127)</f>
        <v>116119</v>
      </c>
      <c r="E128" s="25"/>
    </row>
    <row r="129" spans="2:5" ht="15" customHeight="1" x14ac:dyDescent="0.25">
      <c r="B129" s="101" t="s">
        <v>21</v>
      </c>
      <c r="C129" s="3" t="s">
        <v>8</v>
      </c>
      <c r="D129" s="4">
        <v>4768</v>
      </c>
      <c r="E129" s="95" t="s">
        <v>50</v>
      </c>
    </row>
    <row r="130" spans="2:5" x14ac:dyDescent="0.25">
      <c r="B130" s="102"/>
      <c r="C130" s="3" t="s">
        <v>9</v>
      </c>
      <c r="D130" s="4">
        <v>0</v>
      </c>
      <c r="E130" s="96"/>
    </row>
    <row r="131" spans="2:5" x14ac:dyDescent="0.25">
      <c r="B131" s="102"/>
      <c r="C131" s="6" t="s">
        <v>7</v>
      </c>
      <c r="D131" s="4">
        <v>0</v>
      </c>
      <c r="E131" s="96"/>
    </row>
    <row r="132" spans="2:5" x14ac:dyDescent="0.25">
      <c r="B132" s="102"/>
      <c r="C132" s="6" t="s">
        <v>72</v>
      </c>
      <c r="D132" s="4">
        <v>0</v>
      </c>
      <c r="E132" s="96"/>
    </row>
    <row r="133" spans="2:5" x14ac:dyDescent="0.25">
      <c r="B133" s="102"/>
      <c r="C133" s="6" t="s">
        <v>75</v>
      </c>
      <c r="D133" s="4">
        <v>0</v>
      </c>
      <c r="E133" s="96"/>
    </row>
    <row r="134" spans="2:5" x14ac:dyDescent="0.25">
      <c r="B134" s="102"/>
      <c r="C134" s="6" t="s">
        <v>77</v>
      </c>
      <c r="D134" s="4">
        <v>0</v>
      </c>
      <c r="E134" s="96"/>
    </row>
    <row r="135" spans="2:5" x14ac:dyDescent="0.25">
      <c r="B135" s="102"/>
      <c r="C135" s="6" t="s">
        <v>78</v>
      </c>
      <c r="D135" s="4">
        <v>0</v>
      </c>
      <c r="E135" s="96"/>
    </row>
    <row r="136" spans="2:5" x14ac:dyDescent="0.25">
      <c r="B136" s="102"/>
      <c r="C136" s="8" t="s">
        <v>79</v>
      </c>
      <c r="D136" s="16">
        <v>0</v>
      </c>
      <c r="E136" s="96"/>
    </row>
    <row r="137" spans="2:5" x14ac:dyDescent="0.25">
      <c r="B137" s="18"/>
      <c r="C137" s="8" t="s">
        <v>80</v>
      </c>
      <c r="D137" s="16">
        <v>0</v>
      </c>
      <c r="E137" s="19"/>
    </row>
    <row r="138" spans="2:5" x14ac:dyDescent="0.25">
      <c r="B138" s="29"/>
      <c r="C138" s="8" t="s">
        <v>82</v>
      </c>
      <c r="D138" s="16">
        <v>0</v>
      </c>
      <c r="E138" s="30"/>
    </row>
    <row r="139" spans="2:5" x14ac:dyDescent="0.25">
      <c r="B139" s="47"/>
      <c r="C139" s="8" t="s">
        <v>86</v>
      </c>
      <c r="D139" s="16">
        <v>0</v>
      </c>
      <c r="E139" s="46"/>
    </row>
    <row r="140" spans="2:5" x14ac:dyDescent="0.25">
      <c r="B140" s="65"/>
      <c r="C140" s="8" t="s">
        <v>87</v>
      </c>
      <c r="D140" s="16">
        <v>0</v>
      </c>
      <c r="E140" s="64"/>
    </row>
    <row r="141" spans="2:5" x14ac:dyDescent="0.25">
      <c r="B141" s="23"/>
      <c r="C141" s="6" t="s">
        <v>88</v>
      </c>
      <c r="D141" s="90">
        <f>SUM(D129:D140)</f>
        <v>4768</v>
      </c>
      <c r="E141" s="25"/>
    </row>
    <row r="142" spans="2:5" ht="15" customHeight="1" x14ac:dyDescent="0.25">
      <c r="B142" s="101" t="s">
        <v>22</v>
      </c>
      <c r="C142" s="3" t="s">
        <v>8</v>
      </c>
      <c r="D142" s="78">
        <v>11204</v>
      </c>
      <c r="E142" s="95" t="s">
        <v>51</v>
      </c>
    </row>
    <row r="143" spans="2:5" x14ac:dyDescent="0.25">
      <c r="B143" s="102"/>
      <c r="C143" s="3" t="s">
        <v>9</v>
      </c>
      <c r="D143" s="78">
        <v>0</v>
      </c>
      <c r="E143" s="96"/>
    </row>
    <row r="144" spans="2:5" x14ac:dyDescent="0.25">
      <c r="B144" s="102"/>
      <c r="C144" s="6" t="s">
        <v>7</v>
      </c>
      <c r="D144" s="78">
        <v>-2544</v>
      </c>
      <c r="E144" s="96"/>
    </row>
    <row r="145" spans="2:5" x14ac:dyDescent="0.25">
      <c r="B145" s="102"/>
      <c r="C145" s="6" t="s">
        <v>72</v>
      </c>
      <c r="D145" s="78">
        <v>0</v>
      </c>
      <c r="E145" s="96"/>
    </row>
    <row r="146" spans="2:5" x14ac:dyDescent="0.25">
      <c r="B146" s="102"/>
      <c r="C146" s="3" t="s">
        <v>75</v>
      </c>
      <c r="D146" s="78">
        <v>0</v>
      </c>
      <c r="E146" s="96"/>
    </row>
    <row r="147" spans="2:5" ht="15.75" customHeight="1" x14ac:dyDescent="0.25">
      <c r="B147" s="102"/>
      <c r="C147" s="3" t="s">
        <v>77</v>
      </c>
      <c r="D147" s="77">
        <v>0</v>
      </c>
      <c r="E147" s="96"/>
    </row>
    <row r="148" spans="2:5" ht="15.75" customHeight="1" x14ac:dyDescent="0.25">
      <c r="B148" s="102"/>
      <c r="C148" s="3" t="s">
        <v>78</v>
      </c>
      <c r="D148" s="77">
        <v>0</v>
      </c>
      <c r="E148" s="96"/>
    </row>
    <row r="149" spans="2:5" ht="15.75" customHeight="1" x14ac:dyDescent="0.25">
      <c r="B149" s="102"/>
      <c r="C149" s="3" t="s">
        <v>79</v>
      </c>
      <c r="D149" s="77">
        <v>0</v>
      </c>
      <c r="E149" s="96"/>
    </row>
    <row r="150" spans="2:5" ht="15.75" customHeight="1" x14ac:dyDescent="0.25">
      <c r="B150" s="102"/>
      <c r="C150" s="3" t="s">
        <v>80</v>
      </c>
      <c r="D150" s="77">
        <v>0</v>
      </c>
      <c r="E150" s="96"/>
    </row>
    <row r="151" spans="2:5" ht="15.75" customHeight="1" x14ac:dyDescent="0.25">
      <c r="B151" s="102"/>
      <c r="C151" s="3" t="s">
        <v>82</v>
      </c>
      <c r="D151" s="77">
        <v>0</v>
      </c>
      <c r="E151" s="96"/>
    </row>
    <row r="152" spans="2:5" ht="15.75" customHeight="1" x14ac:dyDescent="0.25">
      <c r="B152" s="102"/>
      <c r="C152" s="3" t="s">
        <v>86</v>
      </c>
      <c r="D152" s="77">
        <v>0</v>
      </c>
      <c r="E152" s="96"/>
    </row>
    <row r="153" spans="2:5" ht="15.75" customHeight="1" x14ac:dyDescent="0.25">
      <c r="B153" s="102"/>
      <c r="C153" s="3" t="s">
        <v>87</v>
      </c>
      <c r="D153" s="77">
        <v>0</v>
      </c>
      <c r="E153" s="96"/>
    </row>
    <row r="154" spans="2:5" x14ac:dyDescent="0.25">
      <c r="B154" s="103"/>
      <c r="C154" s="3" t="s">
        <v>88</v>
      </c>
      <c r="D154" s="93">
        <f>SUM(D142:D153)</f>
        <v>8660</v>
      </c>
      <c r="E154" s="104"/>
    </row>
    <row r="155" spans="2:5" x14ac:dyDescent="0.25">
      <c r="B155" s="101" t="s">
        <v>97</v>
      </c>
      <c r="C155" s="3" t="s">
        <v>8</v>
      </c>
      <c r="D155" s="78">
        <v>0</v>
      </c>
      <c r="E155" s="95" t="s">
        <v>51</v>
      </c>
    </row>
    <row r="156" spans="2:5" x14ac:dyDescent="0.25">
      <c r="B156" s="102"/>
      <c r="C156" s="3" t="s">
        <v>9</v>
      </c>
      <c r="D156" s="78">
        <v>0</v>
      </c>
      <c r="E156" s="96"/>
    </row>
    <row r="157" spans="2:5" x14ac:dyDescent="0.25">
      <c r="B157" s="102"/>
      <c r="C157" s="6" t="s">
        <v>7</v>
      </c>
      <c r="D157" s="78">
        <v>0</v>
      </c>
      <c r="E157" s="96"/>
    </row>
    <row r="158" spans="2:5" x14ac:dyDescent="0.25">
      <c r="B158" s="102"/>
      <c r="C158" s="6" t="s">
        <v>72</v>
      </c>
      <c r="D158" s="78">
        <v>199551</v>
      </c>
      <c r="E158" s="96"/>
    </row>
    <row r="159" spans="2:5" x14ac:dyDescent="0.25">
      <c r="B159" s="102"/>
      <c r="C159" s="3" t="s">
        <v>75</v>
      </c>
      <c r="D159" s="78">
        <v>76527</v>
      </c>
      <c r="E159" s="96"/>
    </row>
    <row r="160" spans="2:5" x14ac:dyDescent="0.25">
      <c r="B160" s="102"/>
      <c r="C160" s="3" t="s">
        <v>77</v>
      </c>
      <c r="D160" s="77">
        <v>67911</v>
      </c>
      <c r="E160" s="96"/>
    </row>
    <row r="161" spans="2:5" x14ac:dyDescent="0.25">
      <c r="B161" s="102"/>
      <c r="C161" s="3" t="s">
        <v>78</v>
      </c>
      <c r="D161" s="77">
        <v>66946</v>
      </c>
      <c r="E161" s="96"/>
    </row>
    <row r="162" spans="2:5" x14ac:dyDescent="0.25">
      <c r="B162" s="102"/>
      <c r="C162" s="3" t="s">
        <v>79</v>
      </c>
      <c r="D162" s="77">
        <v>67464</v>
      </c>
      <c r="E162" s="96"/>
    </row>
    <row r="163" spans="2:5" x14ac:dyDescent="0.25">
      <c r="B163" s="102"/>
      <c r="C163" s="3" t="s">
        <v>80</v>
      </c>
      <c r="D163" s="77">
        <v>67210</v>
      </c>
      <c r="E163" s="96"/>
    </row>
    <row r="164" spans="2:5" x14ac:dyDescent="0.25">
      <c r="B164" s="102"/>
      <c r="C164" s="3" t="s">
        <v>82</v>
      </c>
      <c r="D164" s="77">
        <v>74750</v>
      </c>
      <c r="E164" s="96"/>
    </row>
    <row r="165" spans="2:5" x14ac:dyDescent="0.25">
      <c r="B165" s="102"/>
      <c r="C165" s="3" t="s">
        <v>86</v>
      </c>
      <c r="D165" s="77">
        <v>66870</v>
      </c>
      <c r="E165" s="96"/>
    </row>
    <row r="166" spans="2:5" x14ac:dyDescent="0.25">
      <c r="B166" s="102"/>
      <c r="C166" s="3" t="s">
        <v>87</v>
      </c>
      <c r="D166" s="77">
        <v>82160</v>
      </c>
      <c r="E166" s="96"/>
    </row>
    <row r="167" spans="2:5" x14ac:dyDescent="0.25">
      <c r="B167" s="103"/>
      <c r="C167" s="3" t="s">
        <v>88</v>
      </c>
      <c r="D167" s="93">
        <f>SUM(D155:D166)</f>
        <v>769389</v>
      </c>
      <c r="E167" s="104"/>
    </row>
    <row r="171" spans="2:5" x14ac:dyDescent="0.25">
      <c r="D171" s="5">
        <f>D19+D32+D45+D58+D71+D84++D102+D115+D128+D141+D154+D88+D167</f>
        <v>38110258.869999997</v>
      </c>
    </row>
  </sheetData>
  <mergeCells count="24">
    <mergeCell ref="B155:B167"/>
    <mergeCell ref="E155:E167"/>
    <mergeCell ref="E116:E123"/>
    <mergeCell ref="E129:E136"/>
    <mergeCell ref="B46:B53"/>
    <mergeCell ref="B59:B66"/>
    <mergeCell ref="B72:B79"/>
    <mergeCell ref="B90:B97"/>
    <mergeCell ref="E142:E154"/>
    <mergeCell ref="B103:B110"/>
    <mergeCell ref="E72:E79"/>
    <mergeCell ref="E90:E97"/>
    <mergeCell ref="E103:E110"/>
    <mergeCell ref="B7:B14"/>
    <mergeCell ref="B20:B27"/>
    <mergeCell ref="B33:B40"/>
    <mergeCell ref="B142:B154"/>
    <mergeCell ref="B116:B123"/>
    <mergeCell ref="B129:B136"/>
    <mergeCell ref="E7:E14"/>
    <mergeCell ref="E20:E27"/>
    <mergeCell ref="E33:E40"/>
    <mergeCell ref="E46:E53"/>
    <mergeCell ref="E59:E6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.85546875" customWidth="1"/>
    <col min="3" max="3" width="11.710937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35</v>
      </c>
      <c r="C7" s="37" t="s">
        <v>8</v>
      </c>
      <c r="D7" s="9">
        <v>22566</v>
      </c>
      <c r="E7" s="95" t="s">
        <v>62</v>
      </c>
    </row>
    <row r="8" spans="1:5" x14ac:dyDescent="0.25">
      <c r="B8" s="102"/>
      <c r="C8" s="37" t="s">
        <v>9</v>
      </c>
      <c r="D8" s="9">
        <v>2743.52</v>
      </c>
      <c r="E8" s="96"/>
    </row>
    <row r="9" spans="1:5" ht="19.5" customHeight="1" x14ac:dyDescent="0.25">
      <c r="B9" s="102"/>
      <c r="C9" s="7" t="s">
        <v>7</v>
      </c>
      <c r="D9" s="9">
        <v>2963.25</v>
      </c>
      <c r="E9" s="96"/>
    </row>
    <row r="10" spans="1:5" x14ac:dyDescent="0.25">
      <c r="B10" s="102"/>
      <c r="C10" s="37" t="s">
        <v>72</v>
      </c>
      <c r="D10" s="9">
        <v>5551.68</v>
      </c>
      <c r="E10" s="96"/>
    </row>
    <row r="11" spans="1:5" x14ac:dyDescent="0.25">
      <c r="B11" s="102"/>
      <c r="C11" s="37" t="s">
        <v>75</v>
      </c>
      <c r="D11" s="9">
        <v>4203.49</v>
      </c>
      <c r="E11" s="96"/>
    </row>
    <row r="12" spans="1:5" x14ac:dyDescent="0.25">
      <c r="B12" s="102"/>
      <c r="C12" s="37" t="s">
        <v>77</v>
      </c>
      <c r="D12" s="9">
        <v>12342.17</v>
      </c>
      <c r="E12" s="96"/>
    </row>
    <row r="13" spans="1:5" x14ac:dyDescent="0.25">
      <c r="B13" s="102"/>
      <c r="C13" s="37" t="s">
        <v>78</v>
      </c>
      <c r="D13" s="42">
        <v>15871.27</v>
      </c>
      <c r="E13" s="96"/>
    </row>
    <row r="14" spans="1:5" x14ac:dyDescent="0.25">
      <c r="B14" s="102"/>
      <c r="C14" s="37" t="s">
        <v>79</v>
      </c>
      <c r="D14" s="9">
        <v>4057.81</v>
      </c>
      <c r="E14" s="96"/>
    </row>
    <row r="15" spans="1:5" x14ac:dyDescent="0.25">
      <c r="B15" s="102"/>
      <c r="C15" s="37" t="s">
        <v>80</v>
      </c>
      <c r="D15" s="9">
        <v>3540.33</v>
      </c>
      <c r="E15" s="96"/>
    </row>
    <row r="16" spans="1:5" x14ac:dyDescent="0.25">
      <c r="B16" s="47"/>
      <c r="C16" s="37" t="s">
        <v>82</v>
      </c>
      <c r="D16" s="9">
        <v>1226.55</v>
      </c>
      <c r="E16" s="46"/>
    </row>
    <row r="17" spans="2:5" x14ac:dyDescent="0.25">
      <c r="B17" s="65"/>
      <c r="C17" s="37" t="s">
        <v>86</v>
      </c>
      <c r="D17" s="9">
        <v>9854.11</v>
      </c>
      <c r="E17" s="64"/>
    </row>
    <row r="18" spans="2:5" x14ac:dyDescent="0.25">
      <c r="B18" s="65"/>
      <c r="C18" s="37" t="s">
        <v>87</v>
      </c>
      <c r="D18" s="9">
        <v>1266.5899999999999</v>
      </c>
      <c r="E18" s="64"/>
    </row>
    <row r="19" spans="2:5" x14ac:dyDescent="0.25">
      <c r="B19" s="38"/>
      <c r="C19" s="3" t="s">
        <v>88</v>
      </c>
      <c r="D19" s="90">
        <f>SUM(D7:D18)</f>
        <v>86186.76999999999</v>
      </c>
      <c r="E19" s="17"/>
    </row>
    <row r="20" spans="2:5" x14ac:dyDescent="0.25">
      <c r="B20" s="1"/>
    </row>
    <row r="24" spans="2:5" x14ac:dyDescent="0.25">
      <c r="D24" s="5">
        <f>D19</f>
        <v>86186.76999999999</v>
      </c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6"/>
  <sheetViews>
    <sheetView topLeftCell="B1" workbookViewId="0">
      <selection activeCell="D32" sqref="D32"/>
    </sheetView>
  </sheetViews>
  <sheetFormatPr defaultRowHeight="15" x14ac:dyDescent="0.25"/>
  <cols>
    <col min="1" max="1" width="5.7109375" customWidth="1"/>
    <col min="2" max="2" width="21.28515625" customWidth="1"/>
    <col min="3" max="3" width="13.425781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56" t="s">
        <v>3</v>
      </c>
      <c r="D6" s="2" t="s">
        <v>4</v>
      </c>
      <c r="E6" s="44" t="s">
        <v>5</v>
      </c>
    </row>
    <row r="7" spans="1:5" ht="15" customHeight="1" x14ac:dyDescent="0.25">
      <c r="B7" s="102" t="s">
        <v>36</v>
      </c>
      <c r="C7" s="37" t="s">
        <v>8</v>
      </c>
      <c r="D7" s="9">
        <v>91201.67</v>
      </c>
      <c r="E7" s="95" t="s">
        <v>63</v>
      </c>
    </row>
    <row r="8" spans="1:5" x14ac:dyDescent="0.25">
      <c r="B8" s="102"/>
      <c r="C8" s="37" t="s">
        <v>9</v>
      </c>
      <c r="D8" s="9">
        <v>61256.25</v>
      </c>
      <c r="E8" s="96"/>
    </row>
    <row r="9" spans="1:5" ht="14.25" customHeight="1" x14ac:dyDescent="0.25">
      <c r="B9" s="102"/>
      <c r="C9" s="7" t="s">
        <v>7</v>
      </c>
      <c r="D9" s="9">
        <v>30922.32</v>
      </c>
      <c r="E9" s="96"/>
    </row>
    <row r="10" spans="1:5" ht="14.25" customHeight="1" x14ac:dyDescent="0.25">
      <c r="B10" s="102"/>
      <c r="C10" s="7" t="s">
        <v>72</v>
      </c>
      <c r="D10" s="9">
        <v>44361.23</v>
      </c>
      <c r="E10" s="96"/>
    </row>
    <row r="11" spans="1:5" ht="14.25" customHeight="1" x14ac:dyDescent="0.25">
      <c r="B11" s="102"/>
      <c r="C11" s="7" t="s">
        <v>75</v>
      </c>
      <c r="D11" s="9">
        <v>56801.9</v>
      </c>
      <c r="E11" s="96"/>
    </row>
    <row r="12" spans="1:5" ht="14.25" customHeight="1" x14ac:dyDescent="0.25">
      <c r="B12" s="102"/>
      <c r="C12" s="7" t="s">
        <v>77</v>
      </c>
      <c r="D12" s="9">
        <v>57814.45</v>
      </c>
      <c r="E12" s="96"/>
    </row>
    <row r="13" spans="1:5" ht="14.25" customHeight="1" x14ac:dyDescent="0.25">
      <c r="B13" s="102"/>
      <c r="C13" s="7" t="s">
        <v>78</v>
      </c>
      <c r="D13" s="9">
        <v>107127.67999999999</v>
      </c>
      <c r="E13" s="96"/>
    </row>
    <row r="14" spans="1:5" ht="14.25" customHeight="1" x14ac:dyDescent="0.25">
      <c r="B14" s="102"/>
      <c r="C14" s="7" t="s">
        <v>79</v>
      </c>
      <c r="D14" s="9">
        <v>45369.97</v>
      </c>
      <c r="E14" s="96"/>
    </row>
    <row r="15" spans="1:5" ht="14.25" customHeight="1" x14ac:dyDescent="0.25">
      <c r="B15" s="102"/>
      <c r="C15" s="7" t="s">
        <v>80</v>
      </c>
      <c r="D15" s="9">
        <v>-2707.6</v>
      </c>
      <c r="E15" s="96"/>
    </row>
    <row r="16" spans="1:5" ht="14.25" customHeight="1" x14ac:dyDescent="0.25">
      <c r="B16" s="102"/>
      <c r="C16" s="7" t="s">
        <v>82</v>
      </c>
      <c r="D16" s="9">
        <v>0</v>
      </c>
      <c r="E16" s="96"/>
    </row>
    <row r="17" spans="2:5" ht="14.25" customHeight="1" x14ac:dyDescent="0.25">
      <c r="B17" s="102"/>
      <c r="C17" s="43" t="s">
        <v>86</v>
      </c>
      <c r="D17" s="61">
        <v>195941.23</v>
      </c>
      <c r="E17" s="96"/>
    </row>
    <row r="18" spans="2:5" ht="14.25" customHeight="1" x14ac:dyDescent="0.25">
      <c r="B18" s="65"/>
      <c r="C18" s="43" t="s">
        <v>87</v>
      </c>
      <c r="D18" s="61">
        <v>-3066.9</v>
      </c>
      <c r="E18" s="64"/>
    </row>
    <row r="19" spans="2:5" x14ac:dyDescent="0.25">
      <c r="B19" s="3"/>
      <c r="C19" s="2" t="s">
        <v>88</v>
      </c>
      <c r="D19" s="90">
        <f>SUM(D7:D18)</f>
        <v>685022.2</v>
      </c>
      <c r="E19" s="3"/>
    </row>
    <row r="20" spans="2:5" ht="15" customHeight="1" x14ac:dyDescent="0.25">
      <c r="B20" s="101" t="s">
        <v>37</v>
      </c>
      <c r="C20" s="37" t="s">
        <v>8</v>
      </c>
      <c r="D20" s="9">
        <v>53876.56</v>
      </c>
      <c r="E20" s="95" t="s">
        <v>64</v>
      </c>
    </row>
    <row r="21" spans="2:5" x14ac:dyDescent="0.25">
      <c r="B21" s="102"/>
      <c r="C21" s="37" t="s">
        <v>9</v>
      </c>
      <c r="D21" s="9">
        <v>75429.37</v>
      </c>
      <c r="E21" s="96"/>
    </row>
    <row r="22" spans="2:5" x14ac:dyDescent="0.25">
      <c r="B22" s="102"/>
      <c r="C22" s="7" t="s">
        <v>7</v>
      </c>
      <c r="D22" s="9">
        <v>71539.55</v>
      </c>
      <c r="E22" s="96"/>
    </row>
    <row r="23" spans="2:5" x14ac:dyDescent="0.25">
      <c r="B23" s="102"/>
      <c r="C23" s="37" t="s">
        <v>72</v>
      </c>
      <c r="D23" s="9">
        <v>54200.12</v>
      </c>
      <c r="E23" s="96"/>
    </row>
    <row r="24" spans="2:5" x14ac:dyDescent="0.25">
      <c r="B24" s="102"/>
      <c r="C24" s="37" t="s">
        <v>75</v>
      </c>
      <c r="D24" s="9">
        <v>29922.13</v>
      </c>
      <c r="E24" s="96"/>
    </row>
    <row r="25" spans="2:5" x14ac:dyDescent="0.25">
      <c r="B25" s="102"/>
      <c r="C25" s="37" t="s">
        <v>77</v>
      </c>
      <c r="D25" s="9">
        <v>-761.3</v>
      </c>
      <c r="E25" s="96"/>
    </row>
    <row r="26" spans="2:5" x14ac:dyDescent="0.25">
      <c r="B26" s="102"/>
      <c r="C26" s="37" t="s">
        <v>78</v>
      </c>
      <c r="D26" s="9">
        <v>890</v>
      </c>
      <c r="E26" s="96"/>
    </row>
    <row r="27" spans="2:5" x14ac:dyDescent="0.25">
      <c r="B27" s="102"/>
      <c r="C27" s="37" t="s">
        <v>79</v>
      </c>
      <c r="D27" s="9">
        <v>0</v>
      </c>
      <c r="E27" s="96"/>
    </row>
    <row r="28" spans="2:5" x14ac:dyDescent="0.25">
      <c r="B28" s="102"/>
      <c r="C28" s="37" t="s">
        <v>81</v>
      </c>
      <c r="D28" s="9">
        <v>12552.41</v>
      </c>
      <c r="E28" s="96"/>
    </row>
    <row r="29" spans="2:5" x14ac:dyDescent="0.25">
      <c r="B29" s="47"/>
      <c r="C29" s="37" t="s">
        <v>82</v>
      </c>
      <c r="D29" s="9">
        <v>100</v>
      </c>
      <c r="E29" s="46"/>
    </row>
    <row r="30" spans="2:5" x14ac:dyDescent="0.25">
      <c r="B30" s="65"/>
      <c r="C30" s="37" t="s">
        <v>86</v>
      </c>
      <c r="D30" s="9">
        <v>12273.6</v>
      </c>
      <c r="E30" s="64"/>
    </row>
    <row r="31" spans="2:5" x14ac:dyDescent="0.25">
      <c r="B31" s="65"/>
      <c r="C31" s="37" t="s">
        <v>87</v>
      </c>
      <c r="D31" s="9">
        <v>26554.720000000001</v>
      </c>
      <c r="E31" s="64"/>
    </row>
    <row r="32" spans="2:5" x14ac:dyDescent="0.25">
      <c r="B32" s="38"/>
      <c r="C32" s="3" t="s">
        <v>88</v>
      </c>
      <c r="D32" s="90">
        <f>SUM(D20:D31)</f>
        <v>336577.15999999992</v>
      </c>
      <c r="E32" s="17"/>
    </row>
    <row r="33" spans="2:4" x14ac:dyDescent="0.25">
      <c r="B33" s="1"/>
    </row>
    <row r="34" spans="2:4" x14ac:dyDescent="0.25">
      <c r="B34" s="1"/>
    </row>
    <row r="36" spans="2:4" x14ac:dyDescent="0.25">
      <c r="D36" s="5">
        <f>D19+D32</f>
        <v>1021599.3599999999</v>
      </c>
    </row>
  </sheetData>
  <mergeCells count="4">
    <mergeCell ref="B20:B28"/>
    <mergeCell ref="E20:E28"/>
    <mergeCell ref="B7:B17"/>
    <mergeCell ref="E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1.28515625" customWidth="1"/>
    <col min="3" max="3" width="13.28515625" customWidth="1"/>
    <col min="4" max="4" width="15.710937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99" t="s">
        <v>38</v>
      </c>
      <c r="C7" s="37" t="s">
        <v>8</v>
      </c>
      <c r="D7" s="42">
        <v>2667.94</v>
      </c>
      <c r="E7" s="95" t="s">
        <v>65</v>
      </c>
    </row>
    <row r="8" spans="1:5" x14ac:dyDescent="0.25">
      <c r="B8" s="100"/>
      <c r="C8" s="37" t="s">
        <v>9</v>
      </c>
      <c r="D8" s="42">
        <v>301.72000000000003</v>
      </c>
      <c r="E8" s="96"/>
    </row>
    <row r="9" spans="1:5" x14ac:dyDescent="0.25">
      <c r="B9" s="100"/>
      <c r="C9" s="7" t="s">
        <v>7</v>
      </c>
      <c r="D9" s="42">
        <v>104.16</v>
      </c>
      <c r="E9" s="96"/>
    </row>
    <row r="10" spans="1:5" x14ac:dyDescent="0.25">
      <c r="B10" s="100"/>
      <c r="C10" s="37" t="s">
        <v>72</v>
      </c>
      <c r="D10" s="42">
        <v>1241.21</v>
      </c>
      <c r="E10" s="96"/>
    </row>
    <row r="11" spans="1:5" x14ac:dyDescent="0.25">
      <c r="B11" s="100"/>
      <c r="C11" s="37" t="s">
        <v>75</v>
      </c>
      <c r="D11" s="42">
        <v>25756.68</v>
      </c>
      <c r="E11" s="96"/>
    </row>
    <row r="12" spans="1:5" x14ac:dyDescent="0.25">
      <c r="B12" s="100"/>
      <c r="C12" s="37" t="s">
        <v>77</v>
      </c>
      <c r="D12" s="42">
        <v>129.82</v>
      </c>
      <c r="E12" s="96"/>
    </row>
    <row r="13" spans="1:5" x14ac:dyDescent="0.25">
      <c r="B13" s="100"/>
      <c r="C13" s="37" t="s">
        <v>78</v>
      </c>
      <c r="D13" s="42">
        <v>0</v>
      </c>
      <c r="E13" s="96"/>
    </row>
    <row r="14" spans="1:5" x14ac:dyDescent="0.25">
      <c r="B14" s="100"/>
      <c r="C14" s="37" t="s">
        <v>79</v>
      </c>
      <c r="D14" s="42">
        <v>7206.31</v>
      </c>
      <c r="E14" s="96"/>
    </row>
    <row r="15" spans="1:5" x14ac:dyDescent="0.25">
      <c r="B15" s="100"/>
      <c r="C15" s="37" t="s">
        <v>80</v>
      </c>
      <c r="D15" s="40">
        <v>222.54</v>
      </c>
      <c r="E15" s="96"/>
    </row>
    <row r="16" spans="1:5" x14ac:dyDescent="0.25">
      <c r="B16" s="49"/>
      <c r="C16" s="37" t="s">
        <v>82</v>
      </c>
      <c r="D16" s="42">
        <v>1809.64</v>
      </c>
      <c r="E16" s="46"/>
    </row>
    <row r="17" spans="2:5" x14ac:dyDescent="0.25">
      <c r="B17" s="67"/>
      <c r="C17" s="37" t="s">
        <v>86</v>
      </c>
      <c r="D17" s="42">
        <v>12684.44</v>
      </c>
      <c r="E17" s="64"/>
    </row>
    <row r="18" spans="2:5" x14ac:dyDescent="0.25">
      <c r="B18" s="67"/>
      <c r="C18" s="37" t="s">
        <v>87</v>
      </c>
      <c r="D18" s="42">
        <v>0</v>
      </c>
      <c r="E18" s="64"/>
    </row>
    <row r="19" spans="2:5" x14ac:dyDescent="0.25">
      <c r="B19" s="57"/>
      <c r="C19" s="3" t="s">
        <v>88</v>
      </c>
      <c r="D19" s="90">
        <f>SUM(D7:D18)</f>
        <v>52124.46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B24" s="1"/>
      <c r="D24" s="5">
        <f>D19</f>
        <v>52124.46</v>
      </c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.7109375" customWidth="1"/>
    <col min="3" max="3" width="12.57031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39</v>
      </c>
      <c r="C7" s="37" t="s">
        <v>8</v>
      </c>
      <c r="D7" s="9">
        <v>2564.67</v>
      </c>
      <c r="E7" s="95" t="s">
        <v>66</v>
      </c>
    </row>
    <row r="8" spans="1:5" x14ac:dyDescent="0.25">
      <c r="B8" s="102"/>
      <c r="C8" s="37" t="s">
        <v>9</v>
      </c>
      <c r="D8" s="42">
        <v>0</v>
      </c>
      <c r="E8" s="96"/>
    </row>
    <row r="9" spans="1:5" x14ac:dyDescent="0.25">
      <c r="B9" s="102"/>
      <c r="C9" s="7" t="s">
        <v>7</v>
      </c>
      <c r="D9" s="9">
        <v>0</v>
      </c>
      <c r="E9" s="96"/>
    </row>
    <row r="10" spans="1:5" x14ac:dyDescent="0.25">
      <c r="B10" s="102"/>
      <c r="C10" s="37" t="s">
        <v>72</v>
      </c>
      <c r="D10" s="9">
        <v>3900</v>
      </c>
      <c r="E10" s="96"/>
    </row>
    <row r="11" spans="1:5" x14ac:dyDescent="0.25">
      <c r="B11" s="102"/>
      <c r="C11" s="37" t="s">
        <v>75</v>
      </c>
      <c r="D11" s="9">
        <v>2255.81</v>
      </c>
      <c r="E11" s="96"/>
    </row>
    <row r="12" spans="1:5" x14ac:dyDescent="0.25">
      <c r="B12" s="102"/>
      <c r="C12" s="37" t="s">
        <v>77</v>
      </c>
      <c r="D12" s="9">
        <v>2940</v>
      </c>
      <c r="E12" s="96"/>
    </row>
    <row r="13" spans="1:5" x14ac:dyDescent="0.25">
      <c r="B13" s="102"/>
      <c r="C13" s="37" t="s">
        <v>78</v>
      </c>
      <c r="D13" s="9">
        <v>15890</v>
      </c>
      <c r="E13" s="96"/>
    </row>
    <row r="14" spans="1:5" x14ac:dyDescent="0.25">
      <c r="B14" s="102"/>
      <c r="C14" s="37" t="s">
        <v>79</v>
      </c>
      <c r="D14" s="9">
        <v>17117.3</v>
      </c>
      <c r="E14" s="96"/>
    </row>
    <row r="15" spans="1:5" x14ac:dyDescent="0.25">
      <c r="B15" s="102"/>
      <c r="C15" s="37" t="s">
        <v>80</v>
      </c>
      <c r="D15" s="9">
        <v>46474.17</v>
      </c>
      <c r="E15" s="96"/>
    </row>
    <row r="16" spans="1:5" x14ac:dyDescent="0.25">
      <c r="B16" s="47"/>
      <c r="C16" s="37" t="s">
        <v>82</v>
      </c>
      <c r="D16" s="9">
        <v>88200.63</v>
      </c>
      <c r="E16" s="46"/>
    </row>
    <row r="17" spans="2:5" x14ac:dyDescent="0.25">
      <c r="B17" s="65"/>
      <c r="C17" s="37" t="s">
        <v>86</v>
      </c>
      <c r="D17" s="9">
        <v>-119712.05</v>
      </c>
      <c r="E17" s="64"/>
    </row>
    <row r="18" spans="2:5" x14ac:dyDescent="0.25">
      <c r="B18" s="65"/>
      <c r="C18" s="37" t="s">
        <v>87</v>
      </c>
      <c r="D18" s="9">
        <v>6756.16</v>
      </c>
      <c r="E18" s="64"/>
    </row>
    <row r="19" spans="2:5" x14ac:dyDescent="0.25">
      <c r="B19" s="38"/>
      <c r="C19" s="3" t="s">
        <v>88</v>
      </c>
      <c r="D19" s="90">
        <f>SUM(D7:D18)</f>
        <v>66386.690000000017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B24" s="1"/>
      <c r="D24" s="5">
        <f>D19</f>
        <v>66386.690000000017</v>
      </c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8"/>
  <sheetViews>
    <sheetView topLeftCell="A4" workbookViewId="0">
      <selection activeCell="D32" sqref="D32"/>
    </sheetView>
  </sheetViews>
  <sheetFormatPr defaultRowHeight="15" x14ac:dyDescent="0.25"/>
  <cols>
    <col min="1" max="1" width="5.7109375" customWidth="1"/>
    <col min="2" max="2" width="21.28515625" customWidth="1"/>
    <col min="3" max="3" width="13.285156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x14ac:dyDescent="0.25">
      <c r="B7" s="101" t="s">
        <v>40</v>
      </c>
      <c r="C7" s="37" t="s">
        <v>8</v>
      </c>
      <c r="D7" s="9">
        <v>5291.47</v>
      </c>
      <c r="E7" s="95" t="s">
        <v>67</v>
      </c>
    </row>
    <row r="8" spans="1:5" x14ac:dyDescent="0.25">
      <c r="B8" s="102"/>
      <c r="C8" s="37" t="s">
        <v>9</v>
      </c>
      <c r="D8" s="9">
        <v>8000</v>
      </c>
      <c r="E8" s="96"/>
    </row>
    <row r="9" spans="1:5" x14ac:dyDescent="0.25">
      <c r="B9" s="102"/>
      <c r="C9" s="7" t="s">
        <v>7</v>
      </c>
      <c r="D9" s="9">
        <v>7778.97</v>
      </c>
      <c r="E9" s="96"/>
    </row>
    <row r="10" spans="1:5" x14ac:dyDescent="0.25">
      <c r="B10" s="102"/>
      <c r="C10" s="37" t="s">
        <v>72</v>
      </c>
      <c r="D10" s="9">
        <v>14000</v>
      </c>
      <c r="E10" s="96"/>
    </row>
    <row r="11" spans="1:5" x14ac:dyDescent="0.25">
      <c r="B11" s="102"/>
      <c r="C11" s="37" t="s">
        <v>75</v>
      </c>
      <c r="D11" s="9">
        <v>277.55</v>
      </c>
      <c r="E11" s="96"/>
    </row>
    <row r="12" spans="1:5" x14ac:dyDescent="0.25">
      <c r="B12" s="102"/>
      <c r="C12" s="37" t="s">
        <v>77</v>
      </c>
      <c r="D12" s="9">
        <v>4523.21</v>
      </c>
      <c r="E12" s="96"/>
    </row>
    <row r="13" spans="1:5" x14ac:dyDescent="0.25">
      <c r="B13" s="102"/>
      <c r="C13" s="37" t="s">
        <v>78</v>
      </c>
      <c r="D13" s="9">
        <v>7120</v>
      </c>
      <c r="E13" s="96"/>
    </row>
    <row r="14" spans="1:5" x14ac:dyDescent="0.25">
      <c r="B14" s="102"/>
      <c r="C14" s="37" t="s">
        <v>79</v>
      </c>
      <c r="D14" s="9">
        <v>4000</v>
      </c>
      <c r="E14" s="96"/>
    </row>
    <row r="15" spans="1:5" x14ac:dyDescent="0.25">
      <c r="B15" s="102"/>
      <c r="C15" s="37" t="s">
        <v>80</v>
      </c>
      <c r="D15" s="9">
        <v>4071.28</v>
      </c>
      <c r="E15" s="96"/>
    </row>
    <row r="16" spans="1:5" x14ac:dyDescent="0.25">
      <c r="B16" s="47"/>
      <c r="C16" s="37" t="s">
        <v>82</v>
      </c>
      <c r="D16" s="9">
        <v>3000</v>
      </c>
      <c r="E16" s="46"/>
    </row>
    <row r="17" spans="2:5" x14ac:dyDescent="0.25">
      <c r="B17" s="65"/>
      <c r="C17" s="37" t="s">
        <v>86</v>
      </c>
      <c r="D17" s="9">
        <v>8500</v>
      </c>
      <c r="E17" s="64"/>
    </row>
    <row r="18" spans="2:5" x14ac:dyDescent="0.25">
      <c r="B18" s="65"/>
      <c r="C18" s="37" t="s">
        <v>87</v>
      </c>
      <c r="D18" s="9">
        <v>59153.93</v>
      </c>
      <c r="E18" s="64"/>
    </row>
    <row r="19" spans="2:5" x14ac:dyDescent="0.25">
      <c r="B19" s="17"/>
      <c r="C19" s="3" t="s">
        <v>88</v>
      </c>
      <c r="D19" s="90">
        <f>SUM(D7:D18)</f>
        <v>125716.41</v>
      </c>
      <c r="E19" s="17"/>
    </row>
    <row r="20" spans="2:5" x14ac:dyDescent="0.25">
      <c r="B20" s="101" t="s">
        <v>92</v>
      </c>
      <c r="C20" s="37" t="s">
        <v>8</v>
      </c>
      <c r="D20" s="9">
        <v>0</v>
      </c>
      <c r="E20" s="95" t="s">
        <v>93</v>
      </c>
    </row>
    <row r="21" spans="2:5" x14ac:dyDescent="0.25">
      <c r="B21" s="102"/>
      <c r="C21" s="37" t="s">
        <v>9</v>
      </c>
      <c r="D21" s="9">
        <v>0</v>
      </c>
      <c r="E21" s="96"/>
    </row>
    <row r="22" spans="2:5" x14ac:dyDescent="0.25">
      <c r="B22" s="102"/>
      <c r="C22" s="7" t="s">
        <v>7</v>
      </c>
      <c r="D22" s="9">
        <v>0</v>
      </c>
      <c r="E22" s="96"/>
    </row>
    <row r="23" spans="2:5" x14ac:dyDescent="0.25">
      <c r="B23" s="102"/>
      <c r="C23" s="37" t="s">
        <v>72</v>
      </c>
      <c r="D23" s="9">
        <v>0</v>
      </c>
      <c r="E23" s="96"/>
    </row>
    <row r="24" spans="2:5" x14ac:dyDescent="0.25">
      <c r="B24" s="102"/>
      <c r="C24" s="37" t="s">
        <v>75</v>
      </c>
      <c r="D24" s="9">
        <v>0</v>
      </c>
      <c r="E24" s="96"/>
    </row>
    <row r="25" spans="2:5" x14ac:dyDescent="0.25">
      <c r="B25" s="102"/>
      <c r="C25" s="37" t="s">
        <v>77</v>
      </c>
      <c r="D25" s="9">
        <v>100</v>
      </c>
      <c r="E25" s="96"/>
    </row>
    <row r="26" spans="2:5" x14ac:dyDescent="0.25">
      <c r="B26" s="102"/>
      <c r="C26" s="37" t="s">
        <v>78</v>
      </c>
      <c r="D26" s="9">
        <v>197</v>
      </c>
      <c r="E26" s="96"/>
    </row>
    <row r="27" spans="2:5" x14ac:dyDescent="0.25">
      <c r="B27" s="102"/>
      <c r="C27" s="37" t="s">
        <v>79</v>
      </c>
      <c r="D27" s="9">
        <v>0</v>
      </c>
      <c r="E27" s="96"/>
    </row>
    <row r="28" spans="2:5" x14ac:dyDescent="0.25">
      <c r="B28" s="102"/>
      <c r="C28" s="37" t="s">
        <v>80</v>
      </c>
      <c r="D28" s="9">
        <v>350</v>
      </c>
      <c r="E28" s="96"/>
    </row>
    <row r="29" spans="2:5" x14ac:dyDescent="0.25">
      <c r="B29" s="76"/>
      <c r="C29" s="37" t="s">
        <v>82</v>
      </c>
      <c r="D29" s="9">
        <v>0</v>
      </c>
      <c r="E29" s="75"/>
    </row>
    <row r="30" spans="2:5" x14ac:dyDescent="0.25">
      <c r="B30" s="76"/>
      <c r="C30" s="37" t="s">
        <v>86</v>
      </c>
      <c r="D30" s="9">
        <v>1350</v>
      </c>
      <c r="E30" s="75"/>
    </row>
    <row r="31" spans="2:5" x14ac:dyDescent="0.25">
      <c r="B31" s="76"/>
      <c r="C31" s="37" t="s">
        <v>87</v>
      </c>
      <c r="D31" s="9">
        <v>7734.06</v>
      </c>
      <c r="E31" s="75"/>
    </row>
    <row r="32" spans="2:5" x14ac:dyDescent="0.25">
      <c r="B32" s="17"/>
      <c r="C32" s="3" t="s">
        <v>88</v>
      </c>
      <c r="D32" s="90">
        <f>SUM(D20:D31)</f>
        <v>9731.0600000000013</v>
      </c>
      <c r="E32" s="17"/>
    </row>
    <row r="38" spans="4:4" x14ac:dyDescent="0.25">
      <c r="D38" s="5">
        <f>D19+D32</f>
        <v>135447.47</v>
      </c>
    </row>
  </sheetData>
  <mergeCells count="4">
    <mergeCell ref="B7:B15"/>
    <mergeCell ref="E7:E15"/>
    <mergeCell ref="B20:B28"/>
    <mergeCell ref="E20:E2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3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1.7109375" customWidth="1"/>
    <col min="3" max="3" width="14.140625" customWidth="1"/>
    <col min="4" max="4" width="12.140625" customWidth="1"/>
    <col min="5" max="5" width="20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41</v>
      </c>
      <c r="C7" s="37" t="s">
        <v>8</v>
      </c>
      <c r="D7" s="9">
        <v>59984.47</v>
      </c>
      <c r="E7" s="95" t="s">
        <v>70</v>
      </c>
    </row>
    <row r="8" spans="1:5" x14ac:dyDescent="0.25">
      <c r="B8" s="102"/>
      <c r="C8" s="37" t="s">
        <v>9</v>
      </c>
      <c r="D8" s="9">
        <v>56772.91</v>
      </c>
      <c r="E8" s="96"/>
    </row>
    <row r="9" spans="1:5" ht="17.25" customHeight="1" x14ac:dyDescent="0.25">
      <c r="B9" s="102"/>
      <c r="C9" s="7" t="s">
        <v>7</v>
      </c>
      <c r="D9" s="9">
        <v>56504.92</v>
      </c>
      <c r="E9" s="96"/>
    </row>
    <row r="10" spans="1:5" x14ac:dyDescent="0.25">
      <c r="B10" s="102"/>
      <c r="C10" s="37" t="s">
        <v>72</v>
      </c>
      <c r="D10" s="9">
        <v>40151.25</v>
      </c>
      <c r="E10" s="96"/>
    </row>
    <row r="11" spans="1:5" x14ac:dyDescent="0.25">
      <c r="B11" s="102"/>
      <c r="C11" s="37" t="s">
        <v>75</v>
      </c>
      <c r="D11" s="9">
        <v>63881.5</v>
      </c>
      <c r="E11" s="96"/>
    </row>
    <row r="12" spans="1:5" x14ac:dyDescent="0.25">
      <c r="B12" s="102"/>
      <c r="C12" s="37" t="s">
        <v>77</v>
      </c>
      <c r="D12" s="9">
        <v>54913.51</v>
      </c>
      <c r="E12" s="96"/>
    </row>
    <row r="13" spans="1:5" x14ac:dyDescent="0.25">
      <c r="B13" s="102"/>
      <c r="C13" s="37" t="s">
        <v>78</v>
      </c>
      <c r="D13" s="9">
        <v>61351.25</v>
      </c>
      <c r="E13" s="96"/>
    </row>
    <row r="14" spans="1:5" x14ac:dyDescent="0.25">
      <c r="B14" s="102"/>
      <c r="C14" s="37" t="s">
        <v>79</v>
      </c>
      <c r="D14" s="9">
        <v>50756.43</v>
      </c>
      <c r="E14" s="96"/>
    </row>
    <row r="15" spans="1:5" x14ac:dyDescent="0.25">
      <c r="B15" s="102"/>
      <c r="C15" s="37" t="s">
        <v>80</v>
      </c>
      <c r="D15" s="9">
        <v>51825.19</v>
      </c>
      <c r="E15" s="96"/>
    </row>
    <row r="16" spans="1:5" x14ac:dyDescent="0.25">
      <c r="B16" s="47"/>
      <c r="C16" s="37" t="s">
        <v>82</v>
      </c>
      <c r="D16" s="9">
        <v>59636.18</v>
      </c>
      <c r="E16" s="46"/>
    </row>
    <row r="17" spans="2:5" x14ac:dyDescent="0.25">
      <c r="B17" s="65"/>
      <c r="C17" s="37" t="s">
        <v>86</v>
      </c>
      <c r="D17" s="9">
        <v>49760.35</v>
      </c>
      <c r="E17" s="64"/>
    </row>
    <row r="18" spans="2:5" x14ac:dyDescent="0.25">
      <c r="B18" s="65"/>
      <c r="C18" s="37" t="s">
        <v>87</v>
      </c>
      <c r="D18" s="9">
        <v>44012.11</v>
      </c>
      <c r="E18" s="64"/>
    </row>
    <row r="19" spans="2:5" x14ac:dyDescent="0.25">
      <c r="B19" s="38"/>
      <c r="C19" s="3" t="s">
        <v>88</v>
      </c>
      <c r="D19" s="90">
        <f>SUM(D7:D18)</f>
        <v>649550.06999999995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D23" s="5">
        <f>D19</f>
        <v>649550.06999999995</v>
      </c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.5703125" customWidth="1"/>
    <col min="3" max="3" width="12.710937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44" t="s">
        <v>3</v>
      </c>
      <c r="D6" s="44" t="s">
        <v>4</v>
      </c>
      <c r="E6" s="44" t="s">
        <v>5</v>
      </c>
    </row>
    <row r="7" spans="1:5" ht="15" customHeight="1" x14ac:dyDescent="0.25">
      <c r="B7" s="101" t="s">
        <v>11</v>
      </c>
      <c r="C7" s="37" t="s">
        <v>8</v>
      </c>
      <c r="D7" s="9">
        <v>355491.73</v>
      </c>
      <c r="E7" s="95" t="s">
        <v>71</v>
      </c>
    </row>
    <row r="8" spans="1:5" x14ac:dyDescent="0.25">
      <c r="B8" s="102"/>
      <c r="C8" s="37" t="s">
        <v>9</v>
      </c>
      <c r="D8" s="9">
        <v>491056.29</v>
      </c>
      <c r="E8" s="96"/>
    </row>
    <row r="9" spans="1:5" ht="18.75" customHeight="1" x14ac:dyDescent="0.25">
      <c r="B9" s="102"/>
      <c r="C9" s="7" t="s">
        <v>7</v>
      </c>
      <c r="D9" s="9">
        <v>665533.44999999995</v>
      </c>
      <c r="E9" s="96"/>
    </row>
    <row r="10" spans="1:5" x14ac:dyDescent="0.25">
      <c r="B10" s="102"/>
      <c r="C10" s="37" t="s">
        <v>72</v>
      </c>
      <c r="D10" s="9">
        <v>948766.39</v>
      </c>
      <c r="E10" s="96"/>
    </row>
    <row r="11" spans="1:5" x14ac:dyDescent="0.25">
      <c r="B11" s="102"/>
      <c r="C11" s="37" t="s">
        <v>75</v>
      </c>
      <c r="D11" s="9">
        <v>591442.06000000006</v>
      </c>
      <c r="E11" s="96"/>
    </row>
    <row r="12" spans="1:5" x14ac:dyDescent="0.25">
      <c r="B12" s="102"/>
      <c r="C12" s="37" t="s">
        <v>77</v>
      </c>
      <c r="D12" s="9">
        <v>520104.39</v>
      </c>
      <c r="E12" s="96"/>
    </row>
    <row r="13" spans="1:5" x14ac:dyDescent="0.25">
      <c r="B13" s="102"/>
      <c r="C13" s="37" t="s">
        <v>78</v>
      </c>
      <c r="D13" s="9">
        <v>680081.01</v>
      </c>
      <c r="E13" s="96"/>
    </row>
    <row r="14" spans="1:5" x14ac:dyDescent="0.25">
      <c r="B14" s="102"/>
      <c r="C14" s="37" t="s">
        <v>79</v>
      </c>
      <c r="D14" s="9">
        <v>641640.31999999995</v>
      </c>
      <c r="E14" s="96"/>
    </row>
    <row r="15" spans="1:5" x14ac:dyDescent="0.25">
      <c r="B15" s="102"/>
      <c r="C15" s="37" t="s">
        <v>80</v>
      </c>
      <c r="D15" s="9">
        <v>612193.77</v>
      </c>
      <c r="E15" s="96"/>
    </row>
    <row r="16" spans="1:5" x14ac:dyDescent="0.25">
      <c r="B16" s="47"/>
      <c r="C16" s="37" t="s">
        <v>82</v>
      </c>
      <c r="D16" s="9">
        <v>626888.16</v>
      </c>
      <c r="E16" s="46"/>
    </row>
    <row r="17" spans="2:5" x14ac:dyDescent="0.25">
      <c r="B17" s="65"/>
      <c r="C17" s="37" t="s">
        <v>86</v>
      </c>
      <c r="D17" s="9">
        <v>719761.41</v>
      </c>
      <c r="E17" s="64"/>
    </row>
    <row r="18" spans="2:5" x14ac:dyDescent="0.25">
      <c r="B18" s="65"/>
      <c r="C18" s="37" t="s">
        <v>87</v>
      </c>
      <c r="D18" s="9">
        <v>623009.74</v>
      </c>
      <c r="E18" s="64"/>
    </row>
    <row r="19" spans="2:5" x14ac:dyDescent="0.25">
      <c r="B19" s="38"/>
      <c r="C19" s="3" t="s">
        <v>88</v>
      </c>
      <c r="D19" s="90">
        <f>SUM(D7:D18)</f>
        <v>7475968.7200000007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  <c r="D23" s="5">
        <f>D19</f>
        <v>7475968.7200000007</v>
      </c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8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" customWidth="1"/>
    <col min="3" max="3" width="14.1406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10</v>
      </c>
      <c r="C7" s="7" t="s">
        <v>8</v>
      </c>
      <c r="D7" s="42">
        <v>6000</v>
      </c>
      <c r="E7" s="95" t="s">
        <v>76</v>
      </c>
    </row>
    <row r="8" spans="1:5" x14ac:dyDescent="0.25">
      <c r="B8" s="102"/>
      <c r="C8" s="7" t="s">
        <v>9</v>
      </c>
      <c r="D8" s="42">
        <v>3600</v>
      </c>
      <c r="E8" s="96"/>
    </row>
    <row r="9" spans="1:5" x14ac:dyDescent="0.25">
      <c r="B9" s="102"/>
      <c r="C9" s="37" t="s">
        <v>7</v>
      </c>
      <c r="D9" s="42">
        <v>4500</v>
      </c>
      <c r="E9" s="96"/>
    </row>
    <row r="10" spans="1:5" x14ac:dyDescent="0.25">
      <c r="B10" s="102"/>
      <c r="C10" s="37" t="s">
        <v>72</v>
      </c>
      <c r="D10" s="42">
        <v>82950</v>
      </c>
      <c r="E10" s="96"/>
    </row>
    <row r="11" spans="1:5" x14ac:dyDescent="0.25">
      <c r="B11" s="102"/>
      <c r="C11" s="37" t="s">
        <v>75</v>
      </c>
      <c r="D11" s="42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11500</v>
      </c>
      <c r="E13" s="96"/>
    </row>
    <row r="14" spans="1:5" x14ac:dyDescent="0.25">
      <c r="B14" s="102"/>
      <c r="C14" s="37" t="s">
        <v>79</v>
      </c>
      <c r="D14" s="42">
        <v>3000</v>
      </c>
      <c r="E14" s="96"/>
    </row>
    <row r="15" spans="1:5" x14ac:dyDescent="0.25">
      <c r="B15" s="102"/>
      <c r="C15" s="37" t="s">
        <v>80</v>
      </c>
      <c r="D15" s="42">
        <v>12000</v>
      </c>
      <c r="E15" s="96"/>
    </row>
    <row r="16" spans="1:5" x14ac:dyDescent="0.25">
      <c r="B16" s="47"/>
      <c r="C16" s="37" t="s">
        <v>82</v>
      </c>
      <c r="D16" s="42">
        <v>70250</v>
      </c>
      <c r="E16" s="46"/>
    </row>
    <row r="17" spans="2:5" x14ac:dyDescent="0.25">
      <c r="B17" s="65"/>
      <c r="C17" s="37" t="s">
        <v>86</v>
      </c>
      <c r="D17" s="42">
        <v>4000</v>
      </c>
      <c r="E17" s="64"/>
    </row>
    <row r="18" spans="2:5" x14ac:dyDescent="0.25">
      <c r="B18" s="65"/>
      <c r="C18" s="37" t="s">
        <v>87</v>
      </c>
      <c r="D18" s="42">
        <v>72400</v>
      </c>
      <c r="E18" s="64"/>
    </row>
    <row r="19" spans="2:5" x14ac:dyDescent="0.25">
      <c r="B19" s="38"/>
      <c r="C19" s="3" t="s">
        <v>88</v>
      </c>
      <c r="D19" s="90">
        <f>SUM(D7:D18)</f>
        <v>270200</v>
      </c>
      <c r="E19" s="17"/>
    </row>
    <row r="20" spans="2:5" x14ac:dyDescent="0.25">
      <c r="B20" s="1"/>
      <c r="D20" s="5"/>
    </row>
    <row r="21" spans="2:5" x14ac:dyDescent="0.25">
      <c r="B21" s="1"/>
      <c r="D21" s="5"/>
    </row>
    <row r="22" spans="2:5" x14ac:dyDescent="0.25">
      <c r="B22" s="1"/>
      <c r="D22" s="5"/>
    </row>
    <row r="23" spans="2:5" x14ac:dyDescent="0.25">
      <c r="B23" s="1"/>
      <c r="D23" s="5">
        <f>D19</f>
        <v>270200</v>
      </c>
    </row>
    <row r="24" spans="2:5" x14ac:dyDescent="0.25">
      <c r="B24" s="1"/>
      <c r="D24" s="5"/>
    </row>
    <row r="25" spans="2:5" x14ac:dyDescent="0.25">
      <c r="B25" s="1"/>
      <c r="D25" s="5"/>
    </row>
    <row r="26" spans="2:5" x14ac:dyDescent="0.25">
      <c r="B26" s="1"/>
      <c r="D26" s="5"/>
    </row>
    <row r="27" spans="2:5" x14ac:dyDescent="0.25">
      <c r="B27" s="1"/>
      <c r="D27" s="5"/>
    </row>
    <row r="28" spans="2:5" x14ac:dyDescent="0.25">
      <c r="D28" s="5"/>
    </row>
    <row r="29" spans="2:5" x14ac:dyDescent="0.25">
      <c r="D29" s="5"/>
    </row>
    <row r="30" spans="2:5" x14ac:dyDescent="0.25">
      <c r="D30" s="5"/>
    </row>
    <row r="31" spans="2:5" x14ac:dyDescent="0.25">
      <c r="D31" s="5"/>
    </row>
    <row r="32" spans="2:5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" customWidth="1"/>
    <col min="3" max="3" width="14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73</v>
      </c>
      <c r="C7" s="7" t="s">
        <v>8</v>
      </c>
      <c r="D7" s="42">
        <v>0</v>
      </c>
      <c r="E7" s="95" t="s">
        <v>74</v>
      </c>
    </row>
    <row r="8" spans="1:5" x14ac:dyDescent="0.25">
      <c r="B8" s="102"/>
      <c r="C8" s="7" t="s">
        <v>9</v>
      </c>
      <c r="D8" s="42">
        <v>0</v>
      </c>
      <c r="E8" s="96"/>
    </row>
    <row r="9" spans="1:5" x14ac:dyDescent="0.25">
      <c r="B9" s="102"/>
      <c r="C9" s="37" t="s">
        <v>7</v>
      </c>
      <c r="D9" s="42">
        <v>0</v>
      </c>
      <c r="E9" s="96"/>
    </row>
    <row r="10" spans="1:5" x14ac:dyDescent="0.25">
      <c r="B10" s="102"/>
      <c r="C10" s="37" t="s">
        <v>72</v>
      </c>
      <c r="D10" s="42">
        <v>0</v>
      </c>
      <c r="E10" s="96"/>
    </row>
    <row r="11" spans="1:5" x14ac:dyDescent="0.25">
      <c r="B11" s="102"/>
      <c r="C11" s="37" t="s">
        <v>75</v>
      </c>
      <c r="D11" s="42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0</v>
      </c>
      <c r="E13" s="96"/>
    </row>
    <row r="14" spans="1:5" x14ac:dyDescent="0.25">
      <c r="B14" s="102"/>
      <c r="C14" s="37" t="s">
        <v>79</v>
      </c>
      <c r="D14" s="42">
        <v>42380.52</v>
      </c>
      <c r="E14" s="96"/>
    </row>
    <row r="15" spans="1:5" x14ac:dyDescent="0.25">
      <c r="B15" s="102"/>
      <c r="C15" s="37" t="s">
        <v>80</v>
      </c>
      <c r="D15" s="42">
        <v>0</v>
      </c>
      <c r="E15" s="96"/>
    </row>
    <row r="16" spans="1:5" x14ac:dyDescent="0.25">
      <c r="B16" s="47"/>
      <c r="C16" s="37" t="s">
        <v>82</v>
      </c>
      <c r="D16" s="42">
        <v>0</v>
      </c>
      <c r="E16" s="46"/>
    </row>
    <row r="17" spans="2:5" x14ac:dyDescent="0.25">
      <c r="B17" s="65"/>
      <c r="C17" s="37" t="s">
        <v>86</v>
      </c>
      <c r="D17" s="42">
        <v>0</v>
      </c>
      <c r="E17" s="64"/>
    </row>
    <row r="18" spans="2:5" x14ac:dyDescent="0.25">
      <c r="B18" s="65"/>
      <c r="C18" s="37" t="s">
        <v>87</v>
      </c>
      <c r="D18" s="42">
        <v>0</v>
      </c>
      <c r="E18" s="64"/>
    </row>
    <row r="19" spans="2:5" x14ac:dyDescent="0.25">
      <c r="B19" s="38"/>
      <c r="C19" s="3" t="s">
        <v>89</v>
      </c>
      <c r="D19" s="94">
        <f>SUM(D10:D18)</f>
        <v>42380.52</v>
      </c>
      <c r="E19" s="17"/>
    </row>
    <row r="20" spans="2:5" x14ac:dyDescent="0.25">
      <c r="B20" s="1"/>
      <c r="D20" s="5"/>
    </row>
    <row r="21" spans="2:5" x14ac:dyDescent="0.25">
      <c r="B21" s="1"/>
    </row>
    <row r="22" spans="2:5" x14ac:dyDescent="0.25">
      <c r="B22" s="1"/>
    </row>
    <row r="23" spans="2:5" x14ac:dyDescent="0.25">
      <c r="B23" s="1"/>
      <c r="D23" s="5">
        <f>D19</f>
        <v>42380.52</v>
      </c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" customWidth="1"/>
    <col min="3" max="3" width="14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83</v>
      </c>
      <c r="C7" s="7" t="s">
        <v>8</v>
      </c>
      <c r="D7" s="42">
        <v>0</v>
      </c>
      <c r="E7" s="95" t="s">
        <v>84</v>
      </c>
    </row>
    <row r="8" spans="1:5" x14ac:dyDescent="0.25">
      <c r="B8" s="102"/>
      <c r="C8" s="7" t="s">
        <v>9</v>
      </c>
      <c r="D8" s="42">
        <v>0</v>
      </c>
      <c r="E8" s="96"/>
    </row>
    <row r="9" spans="1:5" x14ac:dyDescent="0.25">
      <c r="B9" s="102"/>
      <c r="C9" s="37" t="s">
        <v>7</v>
      </c>
      <c r="D9" s="42">
        <v>0</v>
      </c>
      <c r="E9" s="96"/>
    </row>
    <row r="10" spans="1:5" x14ac:dyDescent="0.25">
      <c r="B10" s="102"/>
      <c r="C10" s="37" t="s">
        <v>72</v>
      </c>
      <c r="D10" s="42">
        <v>476.24</v>
      </c>
      <c r="E10" s="96"/>
    </row>
    <row r="11" spans="1:5" x14ac:dyDescent="0.25">
      <c r="B11" s="102"/>
      <c r="C11" s="37" t="s">
        <v>75</v>
      </c>
      <c r="D11" s="42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0</v>
      </c>
      <c r="E13" s="96"/>
    </row>
    <row r="14" spans="1:5" x14ac:dyDescent="0.25">
      <c r="B14" s="102"/>
      <c r="C14" s="37" t="s">
        <v>79</v>
      </c>
      <c r="D14" s="42">
        <v>0</v>
      </c>
      <c r="E14" s="96"/>
    </row>
    <row r="15" spans="1:5" x14ac:dyDescent="0.25">
      <c r="B15" s="102"/>
      <c r="C15" s="37" t="s">
        <v>80</v>
      </c>
      <c r="D15" s="42">
        <v>0</v>
      </c>
      <c r="E15" s="96"/>
    </row>
    <row r="16" spans="1:5" x14ac:dyDescent="0.25">
      <c r="B16" s="47"/>
      <c r="C16" s="37" t="s">
        <v>82</v>
      </c>
      <c r="D16" s="42">
        <v>0</v>
      </c>
      <c r="E16" s="46"/>
    </row>
    <row r="17" spans="2:5" x14ac:dyDescent="0.25">
      <c r="B17" s="65"/>
      <c r="C17" s="37" t="s">
        <v>86</v>
      </c>
      <c r="D17" s="42">
        <v>0</v>
      </c>
      <c r="E17" s="64"/>
    </row>
    <row r="18" spans="2:5" x14ac:dyDescent="0.25">
      <c r="B18" s="65"/>
      <c r="C18" s="37" t="s">
        <v>87</v>
      </c>
      <c r="D18" s="42">
        <v>4630.59</v>
      </c>
      <c r="E18" s="64"/>
    </row>
    <row r="19" spans="2:5" x14ac:dyDescent="0.25">
      <c r="B19" s="38"/>
      <c r="C19" s="3" t="s">
        <v>88</v>
      </c>
      <c r="D19" s="90">
        <f>SUM(D7:D18)</f>
        <v>5106.83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  <c r="D23" s="5">
        <f>D19</f>
        <v>5106.83</v>
      </c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topLeftCell="A19" workbookViewId="0">
      <selection activeCell="D45" sqref="D45"/>
    </sheetView>
  </sheetViews>
  <sheetFormatPr defaultRowHeight="15" x14ac:dyDescent="0.25"/>
  <cols>
    <col min="1" max="1" width="5.7109375" customWidth="1"/>
    <col min="2" max="2" width="20.28515625" customWidth="1"/>
    <col min="3" max="3" width="11.57031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23</v>
      </c>
      <c r="C7" s="37" t="s">
        <v>8</v>
      </c>
      <c r="D7" s="84">
        <v>0</v>
      </c>
      <c r="E7" s="107" t="s">
        <v>52</v>
      </c>
    </row>
    <row r="8" spans="1:5" x14ac:dyDescent="0.25">
      <c r="B8" s="102"/>
      <c r="C8" s="37" t="s">
        <v>9</v>
      </c>
      <c r="D8" s="40">
        <v>444.92</v>
      </c>
      <c r="E8" s="108"/>
    </row>
    <row r="9" spans="1:5" x14ac:dyDescent="0.25">
      <c r="B9" s="102"/>
      <c r="C9" s="7" t="s">
        <v>7</v>
      </c>
      <c r="D9" s="42">
        <v>1308.1099999999999</v>
      </c>
      <c r="E9" s="108"/>
    </row>
    <row r="10" spans="1:5" x14ac:dyDescent="0.25">
      <c r="B10" s="102"/>
      <c r="C10" s="7" t="s">
        <v>72</v>
      </c>
      <c r="D10" s="42">
        <v>0</v>
      </c>
      <c r="E10" s="108"/>
    </row>
    <row r="11" spans="1:5" x14ac:dyDescent="0.25">
      <c r="B11" s="102"/>
      <c r="C11" s="7" t="s">
        <v>75</v>
      </c>
      <c r="D11" s="42">
        <v>1437</v>
      </c>
      <c r="E11" s="108"/>
    </row>
    <row r="12" spans="1:5" x14ac:dyDescent="0.25">
      <c r="B12" s="102"/>
      <c r="C12" s="43" t="s">
        <v>77</v>
      </c>
      <c r="D12" s="45">
        <v>0</v>
      </c>
      <c r="E12" s="108"/>
    </row>
    <row r="13" spans="1:5" x14ac:dyDescent="0.25">
      <c r="B13" s="102"/>
      <c r="C13" s="43" t="s">
        <v>78</v>
      </c>
      <c r="D13" s="45">
        <v>80.59</v>
      </c>
      <c r="E13" s="108"/>
    </row>
    <row r="14" spans="1:5" x14ac:dyDescent="0.25">
      <c r="B14" s="102"/>
      <c r="C14" s="43" t="s">
        <v>79</v>
      </c>
      <c r="D14" s="45">
        <v>19173.27</v>
      </c>
      <c r="E14" s="108"/>
    </row>
    <row r="15" spans="1:5" x14ac:dyDescent="0.25">
      <c r="B15" s="102"/>
      <c r="C15" s="43" t="s">
        <v>80</v>
      </c>
      <c r="D15" s="45">
        <v>0</v>
      </c>
      <c r="E15" s="108"/>
    </row>
    <row r="16" spans="1:5" x14ac:dyDescent="0.25">
      <c r="B16" s="102"/>
      <c r="C16" s="43" t="s">
        <v>82</v>
      </c>
      <c r="D16" s="45">
        <v>1274.4559999999999</v>
      </c>
      <c r="E16" s="108"/>
    </row>
    <row r="17" spans="2:5" x14ac:dyDescent="0.25">
      <c r="B17" s="102"/>
      <c r="C17" s="43" t="s">
        <v>86</v>
      </c>
      <c r="D17" s="45">
        <v>0</v>
      </c>
      <c r="E17" s="108"/>
    </row>
    <row r="18" spans="2:5" x14ac:dyDescent="0.25">
      <c r="B18" s="62"/>
      <c r="C18" s="43" t="s">
        <v>87</v>
      </c>
      <c r="D18" s="45">
        <v>0</v>
      </c>
      <c r="E18" s="63"/>
    </row>
    <row r="19" spans="2:5" x14ac:dyDescent="0.25">
      <c r="B19" s="3"/>
      <c r="C19" s="2" t="s">
        <v>88</v>
      </c>
      <c r="D19" s="90">
        <f>SUM(D8:D18)</f>
        <v>23718.345999999998</v>
      </c>
      <c r="E19" s="3"/>
    </row>
    <row r="20" spans="2:5" ht="15" customHeight="1" x14ac:dyDescent="0.25">
      <c r="B20" s="101" t="s">
        <v>24</v>
      </c>
      <c r="C20" s="36" t="s">
        <v>8</v>
      </c>
      <c r="D20" s="41">
        <v>625.99</v>
      </c>
      <c r="E20" s="107" t="s">
        <v>68</v>
      </c>
    </row>
    <row r="21" spans="2:5" x14ac:dyDescent="0.25">
      <c r="B21" s="102"/>
      <c r="C21" s="37" t="s">
        <v>9</v>
      </c>
      <c r="D21" s="9">
        <v>0</v>
      </c>
      <c r="E21" s="108"/>
    </row>
    <row r="22" spans="2:5" x14ac:dyDescent="0.25">
      <c r="B22" s="102"/>
      <c r="C22" s="7" t="s">
        <v>7</v>
      </c>
      <c r="D22" s="9">
        <v>0</v>
      </c>
      <c r="E22" s="108"/>
    </row>
    <row r="23" spans="2:5" x14ac:dyDescent="0.25">
      <c r="B23" s="102"/>
      <c r="C23" s="7" t="s">
        <v>72</v>
      </c>
      <c r="D23" s="9">
        <v>899.3</v>
      </c>
      <c r="E23" s="108"/>
    </row>
    <row r="24" spans="2:5" x14ac:dyDescent="0.25">
      <c r="B24" s="102"/>
      <c r="C24" s="7" t="s">
        <v>75</v>
      </c>
      <c r="D24" s="9">
        <v>317.73</v>
      </c>
      <c r="E24" s="108"/>
    </row>
    <row r="25" spans="2:5" x14ac:dyDescent="0.25">
      <c r="B25" s="102"/>
      <c r="C25" s="7" t="s">
        <v>77</v>
      </c>
      <c r="D25" s="42">
        <v>1223.76</v>
      </c>
      <c r="E25" s="108"/>
    </row>
    <row r="26" spans="2:5" x14ac:dyDescent="0.25">
      <c r="B26" s="102"/>
      <c r="C26" s="7" t="s">
        <v>78</v>
      </c>
      <c r="D26" s="42">
        <v>1466.96</v>
      </c>
      <c r="E26" s="108"/>
    </row>
    <row r="27" spans="2:5" x14ac:dyDescent="0.25">
      <c r="B27" s="102"/>
      <c r="C27" s="7" t="s">
        <v>79</v>
      </c>
      <c r="D27" s="42">
        <v>3000</v>
      </c>
      <c r="E27" s="108"/>
    </row>
    <row r="28" spans="2:5" x14ac:dyDescent="0.25">
      <c r="B28" s="102"/>
      <c r="C28" s="7" t="s">
        <v>80</v>
      </c>
      <c r="D28" s="42">
        <v>1059.05</v>
      </c>
      <c r="E28" s="108"/>
    </row>
    <row r="29" spans="2:5" x14ac:dyDescent="0.25">
      <c r="B29" s="102"/>
      <c r="C29" s="43" t="s">
        <v>82</v>
      </c>
      <c r="D29" s="42">
        <v>4000</v>
      </c>
      <c r="E29" s="108"/>
    </row>
    <row r="30" spans="2:5" x14ac:dyDescent="0.25">
      <c r="B30" s="102"/>
      <c r="C30" s="43" t="s">
        <v>86</v>
      </c>
      <c r="D30" s="45">
        <v>2560.02</v>
      </c>
      <c r="E30" s="108"/>
    </row>
    <row r="31" spans="2:5" x14ac:dyDescent="0.25">
      <c r="B31" s="65"/>
      <c r="C31" s="43" t="s">
        <v>87</v>
      </c>
      <c r="D31" s="45">
        <v>0</v>
      </c>
      <c r="E31" s="69"/>
    </row>
    <row r="32" spans="2:5" x14ac:dyDescent="0.25">
      <c r="B32" s="60"/>
      <c r="C32" s="2" t="s">
        <v>88</v>
      </c>
      <c r="D32" s="90">
        <f>SUM(D20:D31)</f>
        <v>15152.81</v>
      </c>
      <c r="E32" s="3"/>
    </row>
    <row r="33" spans="2:5" ht="15" customHeight="1" x14ac:dyDescent="0.25">
      <c r="B33" s="101" t="s">
        <v>25</v>
      </c>
      <c r="C33" s="37" t="s">
        <v>8</v>
      </c>
      <c r="D33" s="9">
        <v>8092</v>
      </c>
      <c r="E33" s="107" t="s">
        <v>53</v>
      </c>
    </row>
    <row r="34" spans="2:5" x14ac:dyDescent="0.25">
      <c r="B34" s="102"/>
      <c r="C34" s="37" t="s">
        <v>9</v>
      </c>
      <c r="D34" s="9">
        <v>2115.54</v>
      </c>
      <c r="E34" s="108"/>
    </row>
    <row r="35" spans="2:5" x14ac:dyDescent="0.25">
      <c r="B35" s="102"/>
      <c r="C35" s="7" t="s">
        <v>7</v>
      </c>
      <c r="D35" s="9">
        <v>912.93</v>
      </c>
      <c r="E35" s="108"/>
    </row>
    <row r="36" spans="2:5" x14ac:dyDescent="0.25">
      <c r="B36" s="102"/>
      <c r="C36" s="37" t="s">
        <v>72</v>
      </c>
      <c r="D36" s="39">
        <v>119.98</v>
      </c>
      <c r="E36" s="108"/>
    </row>
    <row r="37" spans="2:5" x14ac:dyDescent="0.25">
      <c r="B37" s="102"/>
      <c r="C37" s="37" t="s">
        <v>75</v>
      </c>
      <c r="D37" s="39">
        <v>3965.35</v>
      </c>
      <c r="E37" s="108"/>
    </row>
    <row r="38" spans="2:5" x14ac:dyDescent="0.25">
      <c r="B38" s="102"/>
      <c r="C38" s="37" t="s">
        <v>77</v>
      </c>
      <c r="D38" s="40">
        <v>4190.25</v>
      </c>
      <c r="E38" s="108"/>
    </row>
    <row r="39" spans="2:5" x14ac:dyDescent="0.25">
      <c r="B39" s="102"/>
      <c r="C39" s="37" t="s">
        <v>78</v>
      </c>
      <c r="D39" s="39">
        <v>4476.18</v>
      </c>
      <c r="E39" s="108"/>
    </row>
    <row r="40" spans="2:5" x14ac:dyDescent="0.25">
      <c r="B40" s="102"/>
      <c r="C40" s="37" t="s">
        <v>79</v>
      </c>
      <c r="D40" s="39">
        <v>795.5</v>
      </c>
      <c r="E40" s="108"/>
    </row>
    <row r="41" spans="2:5" x14ac:dyDescent="0.25">
      <c r="B41" s="102"/>
      <c r="C41" s="37" t="s">
        <v>80</v>
      </c>
      <c r="D41" s="9">
        <v>-57.21</v>
      </c>
      <c r="E41" s="108"/>
    </row>
    <row r="42" spans="2:5" x14ac:dyDescent="0.25">
      <c r="B42" s="47"/>
      <c r="C42" s="6" t="s">
        <v>82</v>
      </c>
      <c r="D42" s="9">
        <v>2128.91</v>
      </c>
      <c r="E42" s="51"/>
    </row>
    <row r="43" spans="2:5" x14ac:dyDescent="0.25">
      <c r="B43" s="65"/>
      <c r="C43" s="6" t="s">
        <v>86</v>
      </c>
      <c r="D43" s="9">
        <v>5030.72</v>
      </c>
      <c r="E43" s="69"/>
    </row>
    <row r="44" spans="2:5" x14ac:dyDescent="0.25">
      <c r="B44" s="65"/>
      <c r="C44" s="6" t="s">
        <v>87</v>
      </c>
      <c r="D44" s="9">
        <v>15260.33</v>
      </c>
      <c r="E44" s="69"/>
    </row>
    <row r="45" spans="2:5" x14ac:dyDescent="0.25">
      <c r="B45" s="38"/>
      <c r="C45" s="3" t="s">
        <v>88</v>
      </c>
      <c r="D45" s="90">
        <f>SUM(D33:D44)</f>
        <v>47030.48</v>
      </c>
      <c r="E45" s="17"/>
    </row>
    <row r="46" spans="2:5" x14ac:dyDescent="0.25">
      <c r="B46" s="72"/>
      <c r="C46" s="34"/>
      <c r="D46" s="35"/>
      <c r="E46" s="34"/>
    </row>
    <row r="47" spans="2:5" x14ac:dyDescent="0.25">
      <c r="B47" s="1"/>
    </row>
    <row r="48" spans="2:5" x14ac:dyDescent="0.25">
      <c r="B48" s="1"/>
    </row>
    <row r="49" spans="2:4" x14ac:dyDescent="0.25">
      <c r="B49" s="1"/>
    </row>
    <row r="50" spans="2:4" x14ac:dyDescent="0.25">
      <c r="B50" s="1"/>
      <c r="D50" s="5">
        <f>D19+D32+D45</f>
        <v>85901.635999999999</v>
      </c>
    </row>
    <row r="51" spans="2:4" x14ac:dyDescent="0.25">
      <c r="B51" s="1"/>
    </row>
    <row r="52" spans="2:4" x14ac:dyDescent="0.25">
      <c r="B52" s="1"/>
    </row>
    <row r="53" spans="2:4" x14ac:dyDescent="0.25">
      <c r="B53" s="1"/>
    </row>
    <row r="54" spans="2:4" x14ac:dyDescent="0.25">
      <c r="B54" s="1"/>
    </row>
    <row r="55" spans="2:4" x14ac:dyDescent="0.25">
      <c r="B55" s="1"/>
    </row>
    <row r="56" spans="2:4" x14ac:dyDescent="0.25">
      <c r="B56" s="1"/>
    </row>
    <row r="57" spans="2:4" x14ac:dyDescent="0.25">
      <c r="B57" s="1"/>
    </row>
    <row r="58" spans="2:4" x14ac:dyDescent="0.25">
      <c r="B58" s="1"/>
    </row>
    <row r="59" spans="2:4" x14ac:dyDescent="0.25">
      <c r="B59" s="1"/>
    </row>
    <row r="60" spans="2:4" x14ac:dyDescent="0.25">
      <c r="B60" s="1"/>
    </row>
    <row r="61" spans="2:4" x14ac:dyDescent="0.25">
      <c r="B61" s="1"/>
    </row>
    <row r="62" spans="2:4" x14ac:dyDescent="0.25">
      <c r="B62" s="1"/>
    </row>
  </sheetData>
  <mergeCells count="6">
    <mergeCell ref="B33:B41"/>
    <mergeCell ref="E33:E41"/>
    <mergeCell ref="B20:B30"/>
    <mergeCell ref="E20:E30"/>
    <mergeCell ref="B7:B17"/>
    <mergeCell ref="E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" customWidth="1"/>
    <col min="3" max="3" width="14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85</v>
      </c>
      <c r="C7" s="7" t="s">
        <v>8</v>
      </c>
      <c r="D7" s="42">
        <v>0</v>
      </c>
      <c r="E7" s="95" t="s">
        <v>84</v>
      </c>
    </row>
    <row r="8" spans="1:5" x14ac:dyDescent="0.25">
      <c r="B8" s="102"/>
      <c r="C8" s="7" t="s">
        <v>9</v>
      </c>
      <c r="D8" s="42">
        <v>0</v>
      </c>
      <c r="E8" s="96"/>
    </row>
    <row r="9" spans="1:5" x14ac:dyDescent="0.25">
      <c r="B9" s="102"/>
      <c r="C9" s="37" t="s">
        <v>7</v>
      </c>
      <c r="D9" s="42">
        <v>0</v>
      </c>
      <c r="E9" s="96"/>
    </row>
    <row r="10" spans="1:5" x14ac:dyDescent="0.25">
      <c r="B10" s="102"/>
      <c r="C10" s="37" t="s">
        <v>72</v>
      </c>
      <c r="D10" s="42">
        <v>0</v>
      </c>
      <c r="E10" s="96"/>
    </row>
    <row r="11" spans="1:5" x14ac:dyDescent="0.25">
      <c r="B11" s="102"/>
      <c r="C11" s="37" t="s">
        <v>75</v>
      </c>
      <c r="D11" s="42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0</v>
      </c>
      <c r="E13" s="96"/>
    </row>
    <row r="14" spans="1:5" x14ac:dyDescent="0.25">
      <c r="B14" s="102"/>
      <c r="C14" s="37" t="s">
        <v>79</v>
      </c>
      <c r="D14" s="42">
        <v>13465.89</v>
      </c>
      <c r="E14" s="96"/>
    </row>
    <row r="15" spans="1:5" x14ac:dyDescent="0.25">
      <c r="B15" s="102"/>
      <c r="C15" s="37" t="s">
        <v>80</v>
      </c>
      <c r="D15" s="42">
        <v>7018.71</v>
      </c>
      <c r="E15" s="96"/>
    </row>
    <row r="16" spans="1:5" x14ac:dyDescent="0.25">
      <c r="B16" s="47"/>
      <c r="C16" s="37" t="s">
        <v>82</v>
      </c>
      <c r="D16" s="42">
        <v>27176.19</v>
      </c>
      <c r="E16" s="46"/>
    </row>
    <row r="17" spans="2:5" x14ac:dyDescent="0.25">
      <c r="B17" s="65"/>
      <c r="C17" s="37" t="s">
        <v>86</v>
      </c>
      <c r="D17" s="42">
        <v>7723.1</v>
      </c>
      <c r="E17" s="64"/>
    </row>
    <row r="18" spans="2:5" x14ac:dyDescent="0.25">
      <c r="B18" s="65"/>
      <c r="C18" s="37" t="s">
        <v>87</v>
      </c>
      <c r="D18" s="42">
        <v>700315</v>
      </c>
      <c r="E18" s="64"/>
    </row>
    <row r="19" spans="2:5" x14ac:dyDescent="0.25">
      <c r="B19" s="38"/>
      <c r="C19" s="3" t="s">
        <v>88</v>
      </c>
      <c r="D19" s="90">
        <f>SUM(D7:D18)</f>
        <v>755698.89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  <c r="D22" s="5">
        <f>D19</f>
        <v>755698.89</v>
      </c>
    </row>
    <row r="23" spans="2:5" x14ac:dyDescent="0.25">
      <c r="B23" s="1"/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2"/>
  <sheetViews>
    <sheetView tabSelected="1" workbookViewId="0">
      <selection activeCell="D19" sqref="D19"/>
    </sheetView>
  </sheetViews>
  <sheetFormatPr defaultRowHeight="15" x14ac:dyDescent="0.25"/>
  <cols>
    <col min="1" max="1" width="5.7109375" customWidth="1"/>
    <col min="2" max="2" width="20" customWidth="1"/>
    <col min="3" max="3" width="14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90</v>
      </c>
      <c r="C7" s="7" t="s">
        <v>8</v>
      </c>
      <c r="D7" s="42">
        <v>0</v>
      </c>
      <c r="E7" s="95" t="s">
        <v>91</v>
      </c>
    </row>
    <row r="8" spans="1:5" x14ac:dyDescent="0.25">
      <c r="B8" s="102"/>
      <c r="C8" s="7" t="s">
        <v>9</v>
      </c>
      <c r="D8" s="42">
        <v>0</v>
      </c>
      <c r="E8" s="96"/>
    </row>
    <row r="9" spans="1:5" x14ac:dyDescent="0.25">
      <c r="B9" s="102"/>
      <c r="C9" s="37" t="s">
        <v>7</v>
      </c>
      <c r="D9" s="42">
        <v>0</v>
      </c>
      <c r="E9" s="96"/>
    </row>
    <row r="10" spans="1:5" x14ac:dyDescent="0.25">
      <c r="B10" s="102"/>
      <c r="C10" s="37" t="s">
        <v>72</v>
      </c>
      <c r="D10" s="42">
        <v>0</v>
      </c>
      <c r="E10" s="96"/>
    </row>
    <row r="11" spans="1:5" x14ac:dyDescent="0.25">
      <c r="B11" s="102"/>
      <c r="C11" s="37" t="s">
        <v>75</v>
      </c>
      <c r="D11" s="42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0</v>
      </c>
      <c r="E13" s="96"/>
    </row>
    <row r="14" spans="1:5" x14ac:dyDescent="0.25">
      <c r="B14" s="102"/>
      <c r="C14" s="37" t="s">
        <v>79</v>
      </c>
      <c r="D14" s="42">
        <v>35317</v>
      </c>
      <c r="E14" s="96"/>
    </row>
    <row r="15" spans="1:5" x14ac:dyDescent="0.25">
      <c r="B15" s="102"/>
      <c r="C15" s="37" t="s">
        <v>80</v>
      </c>
      <c r="D15" s="42">
        <v>0</v>
      </c>
      <c r="E15" s="96"/>
    </row>
    <row r="16" spans="1:5" x14ac:dyDescent="0.25">
      <c r="B16" s="74"/>
      <c r="C16" s="37" t="s">
        <v>82</v>
      </c>
      <c r="D16" s="42">
        <v>0</v>
      </c>
      <c r="E16" s="73"/>
    </row>
    <row r="17" spans="2:5" x14ac:dyDescent="0.25">
      <c r="B17" s="74"/>
      <c r="C17" s="37" t="s">
        <v>86</v>
      </c>
      <c r="D17" s="42">
        <v>0</v>
      </c>
      <c r="E17" s="73"/>
    </row>
    <row r="18" spans="2:5" x14ac:dyDescent="0.25">
      <c r="B18" s="74"/>
      <c r="C18" s="37" t="s">
        <v>87</v>
      </c>
      <c r="D18" s="42">
        <v>0</v>
      </c>
      <c r="E18" s="73"/>
    </row>
    <row r="19" spans="2:5" x14ac:dyDescent="0.25">
      <c r="B19" s="38"/>
      <c r="C19" s="3" t="s">
        <v>88</v>
      </c>
      <c r="D19" s="90">
        <f>SUM(D7:D18)</f>
        <v>35317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  <c r="D23" s="5">
        <f>D19</f>
        <v>35317</v>
      </c>
    </row>
    <row r="24" spans="2:5" x14ac:dyDescent="0.25">
      <c r="B24" s="1"/>
    </row>
    <row r="25" spans="2:5" x14ac:dyDescent="0.25">
      <c r="B25" s="1"/>
    </row>
    <row r="26" spans="2:5" x14ac:dyDescent="0.25">
      <c r="B26" s="1"/>
    </row>
    <row r="27" spans="2:5" x14ac:dyDescent="0.25">
      <c r="B27" s="1"/>
    </row>
    <row r="32" spans="2:5" x14ac:dyDescent="0.25">
      <c r="D32" t="s">
        <v>94</v>
      </c>
      <c r="E32" s="5">
        <f>'Personal (10)'!D171+'Materiale '!D50+Utilitati!D35+Transport!D36+Telecomunicatii!D24+'Alte bunuri si serv'!D36+'Materiale sanitare'!D24+'Materiale ig.sanitare'!D24+'Ob. de inventar'!D24+Deplasari!D36+'Carti publicatii'!D24+Preg.profesionala!D24+Protocol!D38+Chirii!D23+'Alte chelt'!D23+Aj.soc.numerar!D23+'Contrib.si cotiz.la org.interna'!D23+'Uniforme si echipament'!D23+'Masini,echipamente si mijl.'!D22+'Alte active fixe'!D23+'Reparatii curente'!D24</f>
        <v>52424503.556000002</v>
      </c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workbookViewId="0">
      <selection activeCell="D32" sqref="D32"/>
    </sheetView>
  </sheetViews>
  <sheetFormatPr defaultRowHeight="15" x14ac:dyDescent="0.25"/>
  <cols>
    <col min="1" max="1" width="5.7109375" customWidth="1"/>
    <col min="2" max="2" width="21" customWidth="1"/>
    <col min="3" max="3" width="11.710937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2" t="s">
        <v>5</v>
      </c>
    </row>
    <row r="7" spans="1:5" ht="15" customHeight="1" x14ac:dyDescent="0.25">
      <c r="B7" s="101" t="s">
        <v>26</v>
      </c>
      <c r="C7" s="37" t="s">
        <v>8</v>
      </c>
      <c r="D7" s="4">
        <v>83322.559999999998</v>
      </c>
      <c r="E7" s="107" t="s">
        <v>54</v>
      </c>
    </row>
    <row r="8" spans="1:5" x14ac:dyDescent="0.25">
      <c r="B8" s="102"/>
      <c r="C8" s="37" t="s">
        <v>9</v>
      </c>
      <c r="D8" s="5">
        <v>33911.57</v>
      </c>
      <c r="E8" s="108"/>
    </row>
    <row r="9" spans="1:5" x14ac:dyDescent="0.25">
      <c r="B9" s="102"/>
      <c r="C9" s="7" t="s">
        <v>7</v>
      </c>
      <c r="D9" s="4">
        <v>107548.26</v>
      </c>
      <c r="E9" s="108"/>
    </row>
    <row r="10" spans="1:5" x14ac:dyDescent="0.25">
      <c r="B10" s="102"/>
      <c r="C10" s="7" t="s">
        <v>72</v>
      </c>
      <c r="D10" s="4">
        <v>151520.95000000001</v>
      </c>
      <c r="E10" s="108"/>
    </row>
    <row r="11" spans="1:5" x14ac:dyDescent="0.25">
      <c r="B11" s="102"/>
      <c r="C11" s="7" t="s">
        <v>75</v>
      </c>
      <c r="D11" s="4">
        <v>58122.54</v>
      </c>
      <c r="E11" s="108"/>
    </row>
    <row r="12" spans="1:5" x14ac:dyDescent="0.25">
      <c r="B12" s="102"/>
      <c r="C12" s="43" t="s">
        <v>77</v>
      </c>
      <c r="D12" s="16">
        <v>11238.93</v>
      </c>
      <c r="E12" s="108"/>
    </row>
    <row r="13" spans="1:5" x14ac:dyDescent="0.25">
      <c r="B13" s="102"/>
      <c r="C13" s="43" t="s">
        <v>78</v>
      </c>
      <c r="D13" s="16">
        <v>17808.72</v>
      </c>
      <c r="E13" s="108"/>
    </row>
    <row r="14" spans="1:5" x14ac:dyDescent="0.25">
      <c r="B14" s="102"/>
      <c r="C14" s="43" t="s">
        <v>79</v>
      </c>
      <c r="D14" s="16">
        <v>45338.559999999998</v>
      </c>
      <c r="E14" s="108"/>
    </row>
    <row r="15" spans="1:5" x14ac:dyDescent="0.25">
      <c r="B15" s="102"/>
      <c r="C15" s="43" t="s">
        <v>80</v>
      </c>
      <c r="D15" s="16">
        <v>24603.96</v>
      </c>
      <c r="E15" s="108"/>
    </row>
    <row r="16" spans="1:5" x14ac:dyDescent="0.25">
      <c r="B16" s="102"/>
      <c r="C16" s="43" t="s">
        <v>82</v>
      </c>
      <c r="D16" s="16">
        <v>23908.06</v>
      </c>
      <c r="E16" s="108"/>
    </row>
    <row r="17" spans="2:5" x14ac:dyDescent="0.25">
      <c r="B17" s="102"/>
      <c r="C17" s="43" t="s">
        <v>86</v>
      </c>
      <c r="D17" s="16">
        <v>39704.629999999997</v>
      </c>
      <c r="E17" s="108"/>
    </row>
    <row r="18" spans="2:5" x14ac:dyDescent="0.25">
      <c r="B18" s="65"/>
      <c r="C18" s="43" t="s">
        <v>87</v>
      </c>
      <c r="D18" s="16">
        <v>65426.14</v>
      </c>
      <c r="E18" s="69"/>
    </row>
    <row r="19" spans="2:5" x14ac:dyDescent="0.25">
      <c r="B19" s="3"/>
      <c r="C19" s="2" t="s">
        <v>88</v>
      </c>
      <c r="D19" s="90">
        <f>SUM(D7:D18)</f>
        <v>662454.88000000012</v>
      </c>
      <c r="E19" s="3"/>
    </row>
    <row r="20" spans="2:5" ht="15" customHeight="1" x14ac:dyDescent="0.25">
      <c r="B20" s="101" t="s">
        <v>27</v>
      </c>
      <c r="C20" s="37" t="s">
        <v>8</v>
      </c>
      <c r="D20" s="9">
        <v>6331.07</v>
      </c>
      <c r="E20" s="95" t="s">
        <v>55</v>
      </c>
    </row>
    <row r="21" spans="2:5" x14ac:dyDescent="0.25">
      <c r="B21" s="102"/>
      <c r="C21" s="37" t="s">
        <v>9</v>
      </c>
      <c r="D21" s="9">
        <v>9307.68</v>
      </c>
      <c r="E21" s="96"/>
    </row>
    <row r="22" spans="2:5" x14ac:dyDescent="0.25">
      <c r="B22" s="102"/>
      <c r="C22" s="7" t="s">
        <v>7</v>
      </c>
      <c r="D22" s="9">
        <v>24519.98</v>
      </c>
      <c r="E22" s="96"/>
    </row>
    <row r="23" spans="2:5" x14ac:dyDescent="0.25">
      <c r="B23" s="102"/>
      <c r="C23" s="37" t="s">
        <v>72</v>
      </c>
      <c r="D23" s="9">
        <v>6111.41</v>
      </c>
      <c r="E23" s="96"/>
    </row>
    <row r="24" spans="2:5" x14ac:dyDescent="0.25">
      <c r="B24" s="102"/>
      <c r="C24" s="37" t="s">
        <v>75</v>
      </c>
      <c r="D24" s="9">
        <v>8090.42</v>
      </c>
      <c r="E24" s="96"/>
    </row>
    <row r="25" spans="2:5" x14ac:dyDescent="0.25">
      <c r="B25" s="102"/>
      <c r="C25" s="37" t="s">
        <v>77</v>
      </c>
      <c r="D25" s="9">
        <v>8501.6</v>
      </c>
      <c r="E25" s="96"/>
    </row>
    <row r="26" spans="2:5" x14ac:dyDescent="0.25">
      <c r="B26" s="102"/>
      <c r="C26" s="37" t="s">
        <v>78</v>
      </c>
      <c r="D26" s="9">
        <v>8050.74</v>
      </c>
      <c r="E26" s="96"/>
    </row>
    <row r="27" spans="2:5" x14ac:dyDescent="0.25">
      <c r="B27" s="102"/>
      <c r="C27" s="37" t="s">
        <v>79</v>
      </c>
      <c r="D27" s="9">
        <v>9567.02</v>
      </c>
      <c r="E27" s="96"/>
    </row>
    <row r="28" spans="2:5" x14ac:dyDescent="0.25">
      <c r="B28" s="102"/>
      <c r="C28" s="37" t="s">
        <v>80</v>
      </c>
      <c r="D28" s="9">
        <v>5868.88</v>
      </c>
      <c r="E28" s="96"/>
    </row>
    <row r="29" spans="2:5" x14ac:dyDescent="0.25">
      <c r="B29" s="47"/>
      <c r="C29" s="3" t="s">
        <v>82</v>
      </c>
      <c r="D29" s="4">
        <v>12280.27</v>
      </c>
      <c r="E29" s="46"/>
    </row>
    <row r="30" spans="2:5" x14ac:dyDescent="0.25">
      <c r="B30" s="65"/>
      <c r="C30" s="3" t="s">
        <v>86</v>
      </c>
      <c r="D30" s="4">
        <v>7700.78</v>
      </c>
      <c r="E30" s="64"/>
    </row>
    <row r="31" spans="2:5" x14ac:dyDescent="0.25">
      <c r="B31" s="65"/>
      <c r="C31" s="3" t="s">
        <v>87</v>
      </c>
      <c r="D31" s="4">
        <v>3391.86</v>
      </c>
      <c r="E31" s="64"/>
    </row>
    <row r="32" spans="2:5" x14ac:dyDescent="0.25">
      <c r="B32" s="38"/>
      <c r="C32" s="3" t="s">
        <v>88</v>
      </c>
      <c r="D32" s="90">
        <f>SUM(D20:D31)</f>
        <v>109721.71</v>
      </c>
      <c r="E32" s="17"/>
    </row>
    <row r="33" spans="2:4" x14ac:dyDescent="0.25">
      <c r="B33" s="1"/>
    </row>
    <row r="34" spans="2:4" x14ac:dyDescent="0.25">
      <c r="B34" s="1"/>
    </row>
    <row r="35" spans="2:4" x14ac:dyDescent="0.25">
      <c r="B35" s="1"/>
      <c r="D35" s="5">
        <f>D19+D32</f>
        <v>772176.59000000008</v>
      </c>
    </row>
  </sheetData>
  <mergeCells count="4">
    <mergeCell ref="B20:B28"/>
    <mergeCell ref="E20:E28"/>
    <mergeCell ref="B7:B17"/>
    <mergeCell ref="E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workbookViewId="0">
      <selection activeCell="D32" sqref="D32"/>
    </sheetView>
  </sheetViews>
  <sheetFormatPr defaultRowHeight="15" x14ac:dyDescent="0.25"/>
  <cols>
    <col min="1" max="1" width="5.7109375" customWidth="1"/>
    <col min="2" max="2" width="21.140625" customWidth="1"/>
    <col min="3" max="3" width="11.710937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x14ac:dyDescent="0.25">
      <c r="B7" s="101" t="s">
        <v>28</v>
      </c>
      <c r="C7" s="37" t="s">
        <v>8</v>
      </c>
      <c r="D7" s="9">
        <v>33968.629999999997</v>
      </c>
      <c r="E7" s="95" t="s">
        <v>57</v>
      </c>
    </row>
    <row r="8" spans="1:5" x14ac:dyDescent="0.25">
      <c r="B8" s="102"/>
      <c r="C8" s="37" t="s">
        <v>9</v>
      </c>
      <c r="D8" s="5">
        <v>29626.62</v>
      </c>
      <c r="E8" s="96"/>
    </row>
    <row r="9" spans="1:5" x14ac:dyDescent="0.25">
      <c r="B9" s="102"/>
      <c r="C9" s="7" t="s">
        <v>7</v>
      </c>
      <c r="D9" s="9">
        <v>24669.81</v>
      </c>
      <c r="E9" s="96"/>
    </row>
    <row r="10" spans="1:5" x14ac:dyDescent="0.25">
      <c r="B10" s="102"/>
      <c r="C10" s="7" t="s">
        <v>72</v>
      </c>
      <c r="D10" s="9">
        <v>25107.05</v>
      </c>
      <c r="E10" s="96"/>
    </row>
    <row r="11" spans="1:5" x14ac:dyDescent="0.25">
      <c r="B11" s="102"/>
      <c r="C11" s="7" t="s">
        <v>75</v>
      </c>
      <c r="D11" s="9">
        <v>26843.56</v>
      </c>
      <c r="E11" s="96"/>
    </row>
    <row r="12" spans="1:5" x14ac:dyDescent="0.25">
      <c r="B12" s="102"/>
      <c r="C12" s="7" t="s">
        <v>77</v>
      </c>
      <c r="D12" s="9">
        <v>27133.58</v>
      </c>
      <c r="E12" s="96"/>
    </row>
    <row r="13" spans="1:5" x14ac:dyDescent="0.25">
      <c r="B13" s="102"/>
      <c r="C13" s="7" t="s">
        <v>78</v>
      </c>
      <c r="D13" s="9">
        <v>23948.400000000001</v>
      </c>
      <c r="E13" s="96"/>
    </row>
    <row r="14" spans="1:5" x14ac:dyDescent="0.25">
      <c r="B14" s="102"/>
      <c r="C14" s="7" t="s">
        <v>79</v>
      </c>
      <c r="D14" s="9">
        <v>24305.67</v>
      </c>
      <c r="E14" s="96"/>
    </row>
    <row r="15" spans="1:5" x14ac:dyDescent="0.25">
      <c r="B15" s="102"/>
      <c r="C15" s="7" t="s">
        <v>80</v>
      </c>
      <c r="D15" s="9">
        <v>24455.7</v>
      </c>
      <c r="E15" s="96"/>
    </row>
    <row r="16" spans="1:5" x14ac:dyDescent="0.25">
      <c r="B16" s="102"/>
      <c r="C16" s="7" t="s">
        <v>82</v>
      </c>
      <c r="D16" s="9">
        <v>29955.26</v>
      </c>
      <c r="E16" s="96"/>
    </row>
    <row r="17" spans="2:5" x14ac:dyDescent="0.25">
      <c r="B17" s="102"/>
      <c r="C17" s="43" t="s">
        <v>86</v>
      </c>
      <c r="D17" s="61">
        <v>27325.43</v>
      </c>
      <c r="E17" s="96"/>
    </row>
    <row r="18" spans="2:5" x14ac:dyDescent="0.25">
      <c r="B18" s="65"/>
      <c r="C18" s="43" t="s">
        <v>87</v>
      </c>
      <c r="D18" s="61">
        <v>195.77</v>
      </c>
      <c r="E18" s="64"/>
    </row>
    <row r="19" spans="2:5" x14ac:dyDescent="0.25">
      <c r="B19" s="3"/>
      <c r="C19" s="2" t="s">
        <v>88</v>
      </c>
      <c r="D19" s="90">
        <f>SUM(D7:D18)</f>
        <v>297535.48000000004</v>
      </c>
      <c r="E19" s="3"/>
    </row>
    <row r="20" spans="2:5" ht="15" customHeight="1" x14ac:dyDescent="0.25">
      <c r="B20" s="109" t="s">
        <v>29</v>
      </c>
      <c r="C20" s="3" t="s">
        <v>8</v>
      </c>
      <c r="D20" s="4">
        <v>226.9</v>
      </c>
      <c r="E20" s="111" t="s">
        <v>56</v>
      </c>
    </row>
    <row r="21" spans="2:5" x14ac:dyDescent="0.25">
      <c r="B21" s="110"/>
      <c r="C21" s="3" t="s">
        <v>9</v>
      </c>
      <c r="D21" s="4">
        <v>0</v>
      </c>
      <c r="E21" s="112"/>
    </row>
    <row r="22" spans="2:5" x14ac:dyDescent="0.25">
      <c r="B22" s="110"/>
      <c r="C22" s="6" t="s">
        <v>7</v>
      </c>
      <c r="D22" s="4">
        <v>0</v>
      </c>
      <c r="E22" s="112"/>
    </row>
    <row r="23" spans="2:5" x14ac:dyDescent="0.25">
      <c r="B23" s="110"/>
      <c r="C23" s="3" t="s">
        <v>72</v>
      </c>
      <c r="D23" s="4">
        <v>0</v>
      </c>
      <c r="E23" s="112"/>
    </row>
    <row r="24" spans="2:5" x14ac:dyDescent="0.25">
      <c r="B24" s="110"/>
      <c r="C24" s="3" t="s">
        <v>75</v>
      </c>
      <c r="D24" s="4">
        <v>0</v>
      </c>
      <c r="E24" s="112"/>
    </row>
    <row r="25" spans="2:5" x14ac:dyDescent="0.25">
      <c r="B25" s="110"/>
      <c r="C25" s="3" t="s">
        <v>77</v>
      </c>
      <c r="D25" s="4">
        <v>0</v>
      </c>
      <c r="E25" s="112"/>
    </row>
    <row r="26" spans="2:5" x14ac:dyDescent="0.25">
      <c r="B26" s="110"/>
      <c r="C26" s="3" t="s">
        <v>78</v>
      </c>
      <c r="D26" s="4">
        <v>0</v>
      </c>
      <c r="E26" s="112"/>
    </row>
    <row r="27" spans="2:5" x14ac:dyDescent="0.25">
      <c r="B27" s="110"/>
      <c r="C27" s="3" t="s">
        <v>79</v>
      </c>
      <c r="D27" s="4">
        <v>0</v>
      </c>
      <c r="E27" s="112"/>
    </row>
    <row r="28" spans="2:5" x14ac:dyDescent="0.25">
      <c r="B28" s="110"/>
      <c r="C28" s="3" t="s">
        <v>80</v>
      </c>
      <c r="D28" s="4">
        <v>0</v>
      </c>
      <c r="E28" s="112"/>
    </row>
    <row r="29" spans="2:5" x14ac:dyDescent="0.25">
      <c r="B29" s="52"/>
      <c r="C29" s="3" t="s">
        <v>82</v>
      </c>
      <c r="D29" s="4">
        <v>0</v>
      </c>
      <c r="E29" s="54"/>
    </row>
    <row r="30" spans="2:5" x14ac:dyDescent="0.25">
      <c r="B30" s="70"/>
      <c r="C30" s="3" t="s">
        <v>86</v>
      </c>
      <c r="D30" s="4">
        <v>0</v>
      </c>
      <c r="E30" s="71"/>
    </row>
    <row r="31" spans="2:5" x14ac:dyDescent="0.25">
      <c r="B31" s="70"/>
      <c r="C31" s="3" t="s">
        <v>87</v>
      </c>
      <c r="D31" s="4">
        <v>11310.22</v>
      </c>
      <c r="E31" s="71"/>
    </row>
    <row r="32" spans="2:5" x14ac:dyDescent="0.25">
      <c r="B32" s="53"/>
      <c r="C32" s="3" t="s">
        <v>88</v>
      </c>
      <c r="D32" s="90">
        <f>SUM(D20:D31)</f>
        <v>11537.119999999999</v>
      </c>
      <c r="E32" s="55"/>
    </row>
    <row r="33" spans="2:4" x14ac:dyDescent="0.25">
      <c r="B33" s="1"/>
    </row>
    <row r="34" spans="2:4" x14ac:dyDescent="0.25">
      <c r="B34" s="1"/>
    </row>
    <row r="35" spans="2:4" x14ac:dyDescent="0.25">
      <c r="B35" s="1"/>
    </row>
    <row r="36" spans="2:4" x14ac:dyDescent="0.25">
      <c r="B36" s="1"/>
      <c r="D36" s="5">
        <f>D19+D32</f>
        <v>309072.60000000003</v>
      </c>
    </row>
  </sheetData>
  <mergeCells count="4">
    <mergeCell ref="B20:B28"/>
    <mergeCell ref="E20:E28"/>
    <mergeCell ref="B7:B17"/>
    <mergeCell ref="E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topLeftCell="A4" workbookViewId="0">
      <selection activeCell="D19" sqref="D19"/>
    </sheetView>
  </sheetViews>
  <sheetFormatPr defaultRowHeight="15" x14ac:dyDescent="0.25"/>
  <cols>
    <col min="1" max="1" width="5.7109375" customWidth="1"/>
    <col min="2" max="2" width="21.140625" customWidth="1"/>
    <col min="3" max="3" width="11.57031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30</v>
      </c>
      <c r="C7" s="37" t="s">
        <v>8</v>
      </c>
      <c r="D7" s="9">
        <v>30293.4</v>
      </c>
      <c r="E7" s="95" t="s">
        <v>69</v>
      </c>
    </row>
    <row r="8" spans="1:5" x14ac:dyDescent="0.25">
      <c r="B8" s="102"/>
      <c r="C8" s="37" t="s">
        <v>9</v>
      </c>
      <c r="D8" s="35">
        <v>28641.06</v>
      </c>
      <c r="E8" s="96"/>
    </row>
    <row r="9" spans="1:5" x14ac:dyDescent="0.25">
      <c r="B9" s="102"/>
      <c r="C9" s="7" t="s">
        <v>7</v>
      </c>
      <c r="D9" s="9">
        <v>48582.879999999997</v>
      </c>
      <c r="E9" s="96"/>
    </row>
    <row r="10" spans="1:5" x14ac:dyDescent="0.25">
      <c r="B10" s="102"/>
      <c r="C10" s="37" t="s">
        <v>72</v>
      </c>
      <c r="D10" s="9">
        <v>38725.360000000001</v>
      </c>
      <c r="E10" s="96"/>
    </row>
    <row r="11" spans="1:5" x14ac:dyDescent="0.25">
      <c r="B11" s="102"/>
      <c r="C11" s="37" t="s">
        <v>75</v>
      </c>
      <c r="D11" s="9">
        <v>49519.839999999997</v>
      </c>
      <c r="E11" s="96"/>
    </row>
    <row r="12" spans="1:5" x14ac:dyDescent="0.25">
      <c r="B12" s="102"/>
      <c r="C12" s="37" t="s">
        <v>77</v>
      </c>
      <c r="D12" s="9">
        <v>25345.02</v>
      </c>
      <c r="E12" s="96"/>
    </row>
    <row r="13" spans="1:5" x14ac:dyDescent="0.25">
      <c r="B13" s="102"/>
      <c r="C13" s="37" t="s">
        <v>78</v>
      </c>
      <c r="D13" s="9">
        <v>45502.37</v>
      </c>
      <c r="E13" s="96"/>
    </row>
    <row r="14" spans="1:5" x14ac:dyDescent="0.25">
      <c r="B14" s="102"/>
      <c r="C14" s="37" t="s">
        <v>79</v>
      </c>
      <c r="D14" s="9">
        <v>33290.269999999997</v>
      </c>
      <c r="E14" s="96"/>
    </row>
    <row r="15" spans="1:5" x14ac:dyDescent="0.25">
      <c r="B15" s="102"/>
      <c r="C15" s="37" t="s">
        <v>80</v>
      </c>
      <c r="D15" s="9">
        <v>32859.32</v>
      </c>
      <c r="E15" s="96"/>
    </row>
    <row r="16" spans="1:5" x14ac:dyDescent="0.25">
      <c r="B16" s="47"/>
      <c r="C16" s="3" t="s">
        <v>82</v>
      </c>
      <c r="D16" s="4">
        <v>44439.25</v>
      </c>
      <c r="E16" s="46"/>
    </row>
    <row r="17" spans="2:5" x14ac:dyDescent="0.25">
      <c r="B17" s="65"/>
      <c r="C17" s="3" t="s">
        <v>86</v>
      </c>
      <c r="D17" s="4">
        <v>49897.97</v>
      </c>
      <c r="E17" s="64"/>
    </row>
    <row r="18" spans="2:5" x14ac:dyDescent="0.25">
      <c r="B18" s="65"/>
      <c r="C18" s="3" t="s">
        <v>87</v>
      </c>
      <c r="D18" s="4">
        <v>29407.34</v>
      </c>
      <c r="E18" s="64"/>
    </row>
    <row r="19" spans="2:5" x14ac:dyDescent="0.25">
      <c r="B19" s="38"/>
      <c r="C19" s="3" t="s">
        <v>88</v>
      </c>
      <c r="D19" s="90">
        <f>SUM(D7:D18)</f>
        <v>456504.08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B24" s="1"/>
      <c r="D24" s="5">
        <f>D19</f>
        <v>456504.08</v>
      </c>
    </row>
    <row r="25" spans="2:5" x14ac:dyDescent="0.25">
      <c r="B25" s="1"/>
    </row>
    <row r="26" spans="2:5" x14ac:dyDescent="0.25">
      <c r="B26" s="1"/>
    </row>
    <row r="27" spans="2:5" x14ac:dyDescent="0.25">
      <c r="B27" s="1"/>
    </row>
    <row r="28" spans="2:5" x14ac:dyDescent="0.25">
      <c r="B28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topLeftCell="A4" workbookViewId="0">
      <selection activeCell="D32" sqref="D32"/>
    </sheetView>
  </sheetViews>
  <sheetFormatPr defaultRowHeight="15" x14ac:dyDescent="0.25"/>
  <cols>
    <col min="1" max="1" width="5.7109375" customWidth="1"/>
    <col min="2" max="2" width="19.85546875" customWidth="1"/>
    <col min="3" max="3" width="12.570312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31</v>
      </c>
      <c r="C7" s="37" t="s">
        <v>8</v>
      </c>
      <c r="D7" s="9">
        <v>71034.94</v>
      </c>
      <c r="E7" s="95" t="s">
        <v>58</v>
      </c>
    </row>
    <row r="8" spans="1:5" x14ac:dyDescent="0.25">
      <c r="B8" s="102"/>
      <c r="C8" s="37" t="s">
        <v>9</v>
      </c>
      <c r="D8" s="5">
        <v>95382.02</v>
      </c>
      <c r="E8" s="96"/>
    </row>
    <row r="9" spans="1:5" ht="18" customHeight="1" x14ac:dyDescent="0.25">
      <c r="B9" s="102"/>
      <c r="C9" s="7" t="s">
        <v>7</v>
      </c>
      <c r="D9" s="9">
        <v>20030.71</v>
      </c>
      <c r="E9" s="96"/>
    </row>
    <row r="10" spans="1:5" ht="15" customHeight="1" x14ac:dyDescent="0.25">
      <c r="B10" s="102"/>
      <c r="C10" s="7" t="s">
        <v>72</v>
      </c>
      <c r="D10" s="9">
        <v>151248.04</v>
      </c>
      <c r="E10" s="96"/>
    </row>
    <row r="11" spans="1:5" ht="15" customHeight="1" x14ac:dyDescent="0.25">
      <c r="B11" s="102"/>
      <c r="C11" s="7" t="s">
        <v>75</v>
      </c>
      <c r="D11" s="9">
        <v>49851.69</v>
      </c>
      <c r="E11" s="96"/>
    </row>
    <row r="12" spans="1:5" ht="15" customHeight="1" x14ac:dyDescent="0.25">
      <c r="B12" s="102"/>
      <c r="C12" s="7" t="s">
        <v>77</v>
      </c>
      <c r="D12" s="9">
        <v>67966.41</v>
      </c>
      <c r="E12" s="96"/>
    </row>
    <row r="13" spans="1:5" ht="15" customHeight="1" x14ac:dyDescent="0.25">
      <c r="B13" s="102"/>
      <c r="C13" s="7" t="s">
        <v>78</v>
      </c>
      <c r="D13" s="9">
        <v>101188.6</v>
      </c>
      <c r="E13" s="96"/>
    </row>
    <row r="14" spans="1:5" ht="15" customHeight="1" x14ac:dyDescent="0.25">
      <c r="B14" s="102"/>
      <c r="C14" s="7" t="s">
        <v>79</v>
      </c>
      <c r="D14" s="9">
        <v>123979.68</v>
      </c>
      <c r="E14" s="96"/>
    </row>
    <row r="15" spans="1:5" ht="15" customHeight="1" x14ac:dyDescent="0.25">
      <c r="B15" s="102"/>
      <c r="C15" s="7" t="s">
        <v>80</v>
      </c>
      <c r="D15" s="9">
        <v>76411.62</v>
      </c>
      <c r="E15" s="96"/>
    </row>
    <row r="16" spans="1:5" ht="15" customHeight="1" x14ac:dyDescent="0.25">
      <c r="B16" s="102"/>
      <c r="C16" s="7" t="s">
        <v>82</v>
      </c>
      <c r="D16" s="9">
        <v>42693.54</v>
      </c>
      <c r="E16" s="96"/>
    </row>
    <row r="17" spans="2:5" ht="15" customHeight="1" x14ac:dyDescent="0.25">
      <c r="B17" s="102"/>
      <c r="C17" s="43" t="s">
        <v>86</v>
      </c>
      <c r="D17" s="61">
        <v>156266.87</v>
      </c>
      <c r="E17" s="96"/>
    </row>
    <row r="18" spans="2:5" ht="15" customHeight="1" x14ac:dyDescent="0.25">
      <c r="B18" s="65"/>
      <c r="C18" s="43" t="s">
        <v>87</v>
      </c>
      <c r="D18" s="61">
        <v>115762.7</v>
      </c>
      <c r="E18" s="64"/>
    </row>
    <row r="19" spans="2:5" x14ac:dyDescent="0.25">
      <c r="B19" s="3"/>
      <c r="C19" s="2" t="s">
        <v>88</v>
      </c>
      <c r="D19" s="90">
        <f>SUM(D7:D18)</f>
        <v>1071816.82</v>
      </c>
      <c r="E19" s="3"/>
    </row>
    <row r="20" spans="2:5" ht="15" customHeight="1" x14ac:dyDescent="0.25">
      <c r="B20" s="101" t="s">
        <v>32</v>
      </c>
      <c r="C20" s="37" t="s">
        <v>8</v>
      </c>
      <c r="D20" s="9">
        <v>44609.23</v>
      </c>
      <c r="E20" s="95" t="s">
        <v>59</v>
      </c>
    </row>
    <row r="21" spans="2:5" x14ac:dyDescent="0.25">
      <c r="B21" s="102"/>
      <c r="C21" s="37" t="s">
        <v>9</v>
      </c>
      <c r="D21" s="9">
        <v>47183.98</v>
      </c>
      <c r="E21" s="96"/>
    </row>
    <row r="22" spans="2:5" ht="18" customHeight="1" x14ac:dyDescent="0.25">
      <c r="B22" s="102"/>
      <c r="C22" s="7" t="s">
        <v>7</v>
      </c>
      <c r="D22" s="9">
        <v>68110.59</v>
      </c>
      <c r="E22" s="96"/>
    </row>
    <row r="23" spans="2:5" x14ac:dyDescent="0.25">
      <c r="B23" s="102"/>
      <c r="C23" s="37" t="s">
        <v>72</v>
      </c>
      <c r="D23" s="9">
        <v>57066.68</v>
      </c>
      <c r="E23" s="96"/>
    </row>
    <row r="24" spans="2:5" x14ac:dyDescent="0.25">
      <c r="B24" s="102"/>
      <c r="C24" s="37" t="s">
        <v>75</v>
      </c>
      <c r="D24" s="9">
        <v>84657.54</v>
      </c>
      <c r="E24" s="96"/>
    </row>
    <row r="25" spans="2:5" x14ac:dyDescent="0.25">
      <c r="B25" s="102"/>
      <c r="C25" s="37" t="s">
        <v>77</v>
      </c>
      <c r="D25" s="9">
        <v>68466.92</v>
      </c>
      <c r="E25" s="96"/>
    </row>
    <row r="26" spans="2:5" x14ac:dyDescent="0.25">
      <c r="B26" s="102"/>
      <c r="C26" s="37" t="s">
        <v>78</v>
      </c>
      <c r="D26" s="9">
        <v>95506.38</v>
      </c>
      <c r="E26" s="96"/>
    </row>
    <row r="27" spans="2:5" x14ac:dyDescent="0.25">
      <c r="B27" s="102"/>
      <c r="C27" s="37" t="s">
        <v>79</v>
      </c>
      <c r="D27" s="9">
        <v>62984.01</v>
      </c>
      <c r="E27" s="96"/>
    </row>
    <row r="28" spans="2:5" x14ac:dyDescent="0.25">
      <c r="B28" s="102"/>
      <c r="C28" s="37" t="s">
        <v>80</v>
      </c>
      <c r="D28" s="42">
        <v>38613.449999999997</v>
      </c>
      <c r="E28" s="96"/>
    </row>
    <row r="29" spans="2:5" x14ac:dyDescent="0.25">
      <c r="B29" s="47"/>
      <c r="C29" s="3" t="s">
        <v>82</v>
      </c>
      <c r="D29" s="4">
        <v>48929.08</v>
      </c>
      <c r="E29" s="46"/>
    </row>
    <row r="30" spans="2:5" x14ac:dyDescent="0.25">
      <c r="B30" s="65"/>
      <c r="C30" s="3" t="s">
        <v>86</v>
      </c>
      <c r="D30" s="4">
        <v>52170.79</v>
      </c>
      <c r="E30" s="64"/>
    </row>
    <row r="31" spans="2:5" x14ac:dyDescent="0.25">
      <c r="B31" s="65"/>
      <c r="C31" s="3" t="s">
        <v>87</v>
      </c>
      <c r="D31" s="4">
        <v>13871.83</v>
      </c>
      <c r="E31" s="64"/>
    </row>
    <row r="32" spans="2:5" x14ac:dyDescent="0.25">
      <c r="B32" s="38"/>
      <c r="C32" s="3" t="s">
        <v>88</v>
      </c>
      <c r="D32" s="90">
        <f>SUM(D20:D31)</f>
        <v>682170.47999999986</v>
      </c>
      <c r="E32" s="17"/>
    </row>
    <row r="33" spans="2:4" x14ac:dyDescent="0.25">
      <c r="B33" s="1"/>
    </row>
    <row r="34" spans="2:4" x14ac:dyDescent="0.25">
      <c r="B34" s="1"/>
    </row>
    <row r="35" spans="2:4" x14ac:dyDescent="0.25">
      <c r="B35" s="1"/>
    </row>
    <row r="36" spans="2:4" x14ac:dyDescent="0.25">
      <c r="B36" s="1"/>
      <c r="D36" s="5">
        <f>D19+D32</f>
        <v>1753987.2999999998</v>
      </c>
    </row>
    <row r="37" spans="2:4" x14ac:dyDescent="0.25">
      <c r="B37" s="1"/>
    </row>
  </sheetData>
  <mergeCells count="4">
    <mergeCell ref="B20:B28"/>
    <mergeCell ref="E20:E28"/>
    <mergeCell ref="B7:B17"/>
    <mergeCell ref="E7:E1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5.140625" customWidth="1"/>
    <col min="3" max="3" width="11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33</v>
      </c>
      <c r="C7" s="37" t="s">
        <v>8</v>
      </c>
      <c r="D7" s="9">
        <v>2380</v>
      </c>
      <c r="E7" s="95" t="s">
        <v>60</v>
      </c>
    </row>
    <row r="8" spans="1:5" x14ac:dyDescent="0.25">
      <c r="B8" s="102"/>
      <c r="C8" s="37" t="s">
        <v>9</v>
      </c>
      <c r="D8" s="79">
        <v>0</v>
      </c>
      <c r="E8" s="96"/>
    </row>
    <row r="9" spans="1:5" ht="21.75" customHeight="1" x14ac:dyDescent="0.25">
      <c r="B9" s="102"/>
      <c r="C9" s="7" t="s">
        <v>7</v>
      </c>
      <c r="D9" s="9">
        <v>0</v>
      </c>
      <c r="E9" s="96"/>
    </row>
    <row r="10" spans="1:5" x14ac:dyDescent="0.25">
      <c r="B10" s="102"/>
      <c r="C10" s="37" t="s">
        <v>72</v>
      </c>
      <c r="D10" s="9">
        <v>0</v>
      </c>
      <c r="E10" s="96"/>
    </row>
    <row r="11" spans="1:5" x14ac:dyDescent="0.25">
      <c r="B11" s="102"/>
      <c r="C11" s="37" t="s">
        <v>75</v>
      </c>
      <c r="D11" s="84">
        <v>1594.83</v>
      </c>
      <c r="E11" s="96"/>
    </row>
    <row r="12" spans="1:5" x14ac:dyDescent="0.25">
      <c r="B12" s="102"/>
      <c r="C12" s="37" t="s">
        <v>77</v>
      </c>
      <c r="D12" s="9">
        <v>0</v>
      </c>
      <c r="E12" s="96"/>
    </row>
    <row r="13" spans="1:5" x14ac:dyDescent="0.25">
      <c r="B13" s="102"/>
      <c r="C13" s="37" t="s">
        <v>78</v>
      </c>
      <c r="D13" s="9">
        <v>0</v>
      </c>
      <c r="E13" s="96"/>
    </row>
    <row r="14" spans="1:5" x14ac:dyDescent="0.25">
      <c r="B14" s="102"/>
      <c r="C14" s="37" t="s">
        <v>79</v>
      </c>
      <c r="D14" s="9">
        <v>0</v>
      </c>
      <c r="E14" s="96"/>
    </row>
    <row r="15" spans="1:5" x14ac:dyDescent="0.25">
      <c r="B15" s="102"/>
      <c r="C15" s="37" t="s">
        <v>80</v>
      </c>
      <c r="D15" s="9">
        <v>188498.05</v>
      </c>
      <c r="E15" s="96"/>
    </row>
    <row r="16" spans="1:5" x14ac:dyDescent="0.25">
      <c r="B16" s="81"/>
      <c r="C16" s="3" t="s">
        <v>82</v>
      </c>
      <c r="D16" s="85">
        <v>9476.6200000000008</v>
      </c>
      <c r="E16" s="80"/>
    </row>
    <row r="17" spans="2:5" x14ac:dyDescent="0.25">
      <c r="B17" s="81"/>
      <c r="C17" s="3" t="s">
        <v>86</v>
      </c>
      <c r="D17" s="85">
        <v>0</v>
      </c>
      <c r="E17" s="80"/>
    </row>
    <row r="18" spans="2:5" x14ac:dyDescent="0.25">
      <c r="B18" s="81"/>
      <c r="C18" s="3" t="s">
        <v>87</v>
      </c>
      <c r="D18" s="78">
        <v>0</v>
      </c>
      <c r="E18" s="80"/>
    </row>
    <row r="19" spans="2:5" x14ac:dyDescent="0.25">
      <c r="B19" s="38"/>
      <c r="C19" s="3" t="s">
        <v>88</v>
      </c>
      <c r="D19" s="94">
        <f>SUM(D7:D18)</f>
        <v>201949.49999999997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B24" s="1"/>
      <c r="D24" s="5">
        <f>D19</f>
        <v>201949.49999999997</v>
      </c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7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5.140625" customWidth="1"/>
    <col min="3" max="3" width="11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95</v>
      </c>
      <c r="C7" s="37" t="s">
        <v>8</v>
      </c>
      <c r="D7" s="42">
        <v>0</v>
      </c>
      <c r="E7" s="95" t="s">
        <v>60</v>
      </c>
    </row>
    <row r="8" spans="1:5" x14ac:dyDescent="0.25">
      <c r="B8" s="102"/>
      <c r="C8" s="37" t="s">
        <v>9</v>
      </c>
      <c r="D8" s="79">
        <v>0</v>
      </c>
      <c r="E8" s="96"/>
    </row>
    <row r="9" spans="1:5" ht="21.75" customHeight="1" x14ac:dyDescent="0.25">
      <c r="B9" s="102"/>
      <c r="C9" s="7" t="s">
        <v>7</v>
      </c>
      <c r="D9" s="42">
        <v>0</v>
      </c>
      <c r="E9" s="96"/>
    </row>
    <row r="10" spans="1:5" x14ac:dyDescent="0.25">
      <c r="B10" s="102"/>
      <c r="C10" s="37" t="s">
        <v>72</v>
      </c>
      <c r="D10" s="42">
        <v>0</v>
      </c>
      <c r="E10" s="96"/>
    </row>
    <row r="11" spans="1:5" x14ac:dyDescent="0.25">
      <c r="B11" s="102"/>
      <c r="C11" s="37" t="s">
        <v>75</v>
      </c>
      <c r="D11" s="84">
        <v>0</v>
      </c>
      <c r="E11" s="96"/>
    </row>
    <row r="12" spans="1:5" x14ac:dyDescent="0.25">
      <c r="B12" s="102"/>
      <c r="C12" s="37" t="s">
        <v>77</v>
      </c>
      <c r="D12" s="42">
        <v>0</v>
      </c>
      <c r="E12" s="96"/>
    </row>
    <row r="13" spans="1:5" x14ac:dyDescent="0.25">
      <c r="B13" s="102"/>
      <c r="C13" s="37" t="s">
        <v>78</v>
      </c>
      <c r="D13" s="42">
        <v>0</v>
      </c>
      <c r="E13" s="96"/>
    </row>
    <row r="14" spans="1:5" x14ac:dyDescent="0.25">
      <c r="B14" s="102"/>
      <c r="C14" s="37" t="s">
        <v>79</v>
      </c>
      <c r="D14" s="42">
        <v>0</v>
      </c>
      <c r="E14" s="96"/>
    </row>
    <row r="15" spans="1:5" x14ac:dyDescent="0.25">
      <c r="B15" s="102"/>
      <c r="C15" s="37" t="s">
        <v>80</v>
      </c>
      <c r="D15" s="42">
        <v>0</v>
      </c>
      <c r="E15" s="96"/>
    </row>
    <row r="16" spans="1:5" x14ac:dyDescent="0.25">
      <c r="B16" s="47"/>
      <c r="C16" s="3" t="s">
        <v>82</v>
      </c>
      <c r="D16" s="78">
        <v>0</v>
      </c>
      <c r="E16" s="46"/>
    </row>
    <row r="17" spans="2:5" x14ac:dyDescent="0.25">
      <c r="B17" s="65"/>
      <c r="C17" s="3" t="s">
        <v>86</v>
      </c>
      <c r="D17" s="78">
        <v>0</v>
      </c>
      <c r="E17" s="64"/>
    </row>
    <row r="18" spans="2:5" x14ac:dyDescent="0.25">
      <c r="B18" s="65"/>
      <c r="C18" s="3" t="s">
        <v>87</v>
      </c>
      <c r="D18" s="78">
        <v>0</v>
      </c>
      <c r="E18" s="64"/>
    </row>
    <row r="19" spans="2:5" x14ac:dyDescent="0.25">
      <c r="B19" s="38"/>
      <c r="C19" s="3" t="s">
        <v>88</v>
      </c>
      <c r="D19" s="94">
        <f>SUM(D7:D18)</f>
        <v>0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B24" s="1"/>
      <c r="D24" s="5">
        <f>D19</f>
        <v>0</v>
      </c>
    </row>
    <row r="25" spans="2:5" x14ac:dyDescent="0.25">
      <c r="B25" s="1"/>
    </row>
    <row r="26" spans="2:5" x14ac:dyDescent="0.25">
      <c r="B26" s="1"/>
    </row>
    <row r="27" spans="2:5" x14ac:dyDescent="0.25">
      <c r="B27" s="1"/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"/>
  <sheetViews>
    <sheetView workbookViewId="0">
      <selection activeCell="D19" sqref="D19"/>
    </sheetView>
  </sheetViews>
  <sheetFormatPr defaultRowHeight="15" x14ac:dyDescent="0.25"/>
  <cols>
    <col min="1" max="1" width="5.7109375" customWidth="1"/>
    <col min="2" max="2" width="20.140625" customWidth="1"/>
    <col min="3" max="3" width="12.7109375" customWidth="1"/>
    <col min="4" max="4" width="15.140625" customWidth="1"/>
    <col min="5" max="5" width="27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B6" s="44" t="s">
        <v>2</v>
      </c>
      <c r="C6" s="2" t="s">
        <v>3</v>
      </c>
      <c r="D6" s="2" t="s">
        <v>4</v>
      </c>
      <c r="E6" s="44" t="s">
        <v>5</v>
      </c>
    </row>
    <row r="7" spans="1:5" ht="15" customHeight="1" x14ac:dyDescent="0.25">
      <c r="B7" s="101" t="s">
        <v>34</v>
      </c>
      <c r="C7" s="37" t="s">
        <v>8</v>
      </c>
      <c r="D7" s="9">
        <v>12616.45</v>
      </c>
      <c r="E7" s="95" t="s">
        <v>61</v>
      </c>
    </row>
    <row r="8" spans="1:5" x14ac:dyDescent="0.25">
      <c r="B8" s="102"/>
      <c r="C8" s="37" t="s">
        <v>9</v>
      </c>
      <c r="D8" s="9">
        <v>523.53</v>
      </c>
      <c r="E8" s="96"/>
    </row>
    <row r="9" spans="1:5" ht="15.75" customHeight="1" x14ac:dyDescent="0.25">
      <c r="B9" s="102"/>
      <c r="C9" s="7" t="s">
        <v>7</v>
      </c>
      <c r="D9" s="9">
        <v>8669.83</v>
      </c>
      <c r="E9" s="96"/>
    </row>
    <row r="10" spans="1:5" x14ac:dyDescent="0.25">
      <c r="B10" s="102"/>
      <c r="C10" s="37" t="s">
        <v>72</v>
      </c>
      <c r="D10" s="9">
        <v>16636.82</v>
      </c>
      <c r="E10" s="96"/>
    </row>
    <row r="11" spans="1:5" x14ac:dyDescent="0.25">
      <c r="B11" s="102"/>
      <c r="C11" s="37" t="s">
        <v>75</v>
      </c>
      <c r="D11" s="9">
        <v>8596.7000000000007</v>
      </c>
      <c r="E11" s="96"/>
    </row>
    <row r="12" spans="1:5" x14ac:dyDescent="0.25">
      <c r="B12" s="102"/>
      <c r="C12" s="37" t="s">
        <v>77</v>
      </c>
      <c r="D12" s="9">
        <v>20139</v>
      </c>
      <c r="E12" s="96"/>
    </row>
    <row r="13" spans="1:5" x14ac:dyDescent="0.25">
      <c r="B13" s="102"/>
      <c r="C13" s="37" t="s">
        <v>78</v>
      </c>
      <c r="D13" s="9">
        <v>17439.75</v>
      </c>
      <c r="E13" s="96"/>
    </row>
    <row r="14" spans="1:5" x14ac:dyDescent="0.25">
      <c r="B14" s="102"/>
      <c r="C14" s="37" t="s">
        <v>79</v>
      </c>
      <c r="D14" s="9">
        <v>3556.91</v>
      </c>
      <c r="E14" s="96"/>
    </row>
    <row r="15" spans="1:5" x14ac:dyDescent="0.25">
      <c r="B15" s="102"/>
      <c r="C15" s="37" t="s">
        <v>80</v>
      </c>
      <c r="D15" s="9">
        <v>9131.3799999999992</v>
      </c>
      <c r="E15" s="96"/>
    </row>
    <row r="16" spans="1:5" x14ac:dyDescent="0.25">
      <c r="B16" s="47"/>
      <c r="C16" s="37" t="s">
        <v>82</v>
      </c>
      <c r="D16" s="9">
        <v>13668.79</v>
      </c>
      <c r="E16" s="46"/>
    </row>
    <row r="17" spans="2:5" x14ac:dyDescent="0.25">
      <c r="B17" s="65"/>
      <c r="C17" s="37" t="s">
        <v>86</v>
      </c>
      <c r="D17" s="9">
        <v>27429.56</v>
      </c>
      <c r="E17" s="64"/>
    </row>
    <row r="18" spans="2:5" x14ac:dyDescent="0.25">
      <c r="B18" s="65"/>
      <c r="C18" s="37" t="s">
        <v>87</v>
      </c>
      <c r="D18" s="9">
        <v>277.48</v>
      </c>
      <c r="E18" s="64"/>
    </row>
    <row r="19" spans="2:5" x14ac:dyDescent="0.25">
      <c r="B19" s="38"/>
      <c r="C19" s="3" t="s">
        <v>88</v>
      </c>
      <c r="D19" s="90">
        <f>SUM(D7:D18)</f>
        <v>138686.20000000001</v>
      </c>
      <c r="E19" s="17"/>
    </row>
    <row r="20" spans="2:5" x14ac:dyDescent="0.25">
      <c r="B20" s="1"/>
    </row>
    <row r="21" spans="2:5" x14ac:dyDescent="0.25">
      <c r="B21" s="1"/>
    </row>
    <row r="22" spans="2:5" x14ac:dyDescent="0.25">
      <c r="B22" s="1"/>
    </row>
    <row r="23" spans="2:5" x14ac:dyDescent="0.25">
      <c r="B23" s="1"/>
    </row>
    <row r="24" spans="2:5" x14ac:dyDescent="0.25">
      <c r="D24" s="5">
        <f>D19</f>
        <v>138686.20000000001</v>
      </c>
    </row>
  </sheetData>
  <mergeCells count="2">
    <mergeCell ref="B7:B15"/>
    <mergeCell ref="E7:E1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22</vt:i4>
      </vt:variant>
    </vt:vector>
  </HeadingPairs>
  <TitlesOfParts>
    <vt:vector size="22" baseType="lpstr">
      <vt:lpstr>Personal (10)</vt:lpstr>
      <vt:lpstr>Materiale </vt:lpstr>
      <vt:lpstr>Utilitati</vt:lpstr>
      <vt:lpstr>Transport</vt:lpstr>
      <vt:lpstr>Telecomunicatii</vt:lpstr>
      <vt:lpstr>Alte bunuri si serv</vt:lpstr>
      <vt:lpstr>Reparatii curente</vt:lpstr>
      <vt:lpstr>Materiale sanitare</vt:lpstr>
      <vt:lpstr>Materiale ig.sanitare</vt:lpstr>
      <vt:lpstr>Ob. de inventar</vt:lpstr>
      <vt:lpstr>Deplasari</vt:lpstr>
      <vt:lpstr>Carti publicatii</vt:lpstr>
      <vt:lpstr>Preg.profesionala</vt:lpstr>
      <vt:lpstr>Protocol</vt:lpstr>
      <vt:lpstr>Chirii</vt:lpstr>
      <vt:lpstr>Alte chelt</vt:lpstr>
      <vt:lpstr>Aj.soc.numerar</vt:lpstr>
      <vt:lpstr>Contrib.si cotiz.la org.interna</vt:lpstr>
      <vt:lpstr>Uniforme si echipament</vt:lpstr>
      <vt:lpstr>Masini,echipamente si mijl.</vt:lpstr>
      <vt:lpstr>Alte active fixe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AFER inv11679</dc:creator>
  <cp:lastModifiedBy>Dacicwolf</cp:lastModifiedBy>
  <cp:lastPrinted>2017-01-03T11:03:58Z</cp:lastPrinted>
  <dcterms:created xsi:type="dcterms:W3CDTF">2016-03-16T07:14:42Z</dcterms:created>
  <dcterms:modified xsi:type="dcterms:W3CDTF">2019-01-14T11:30:03Z</dcterms:modified>
</cp:coreProperties>
</file>